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_rels/.rels" ContentType="application/vnd.openxmlformats-package.relationship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tions" sheetId="1" state="visible" r:id="rId3"/>
    <sheet name="Sheet 1 - Variables" sheetId="2" state="visible" r:id="rId4"/>
    <sheet name="Sheet 1 - Annual Costs" sheetId="3" state="visible" r:id="rId5"/>
    <sheet name="Sheet 1 - Reference Table"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<sst xmlns="http://schemas.openxmlformats.org/spreadsheetml/2006/main" count="71" uniqueCount="68">
  <si>
    <t xml:space="preserve">This document was exported from Numbers. Each table was converted to an Excel worksheet. All other objects on each Numbers sheet were placed on separate worksheets. Please be aware that formula calculations may differ in Excel.</t>
  </si>
  <si>
    <t xml:space="preserve">Numbers Sheet Name</t>
  </si>
  <si>
    <t xml:space="preserve">Numbers Table Name</t>
  </si>
  <si>
    <t xml:space="preserve">Excel Worksheet Name</t>
  </si>
  <si>
    <t xml:space="preserve">Sheet 1</t>
  </si>
  <si>
    <t xml:space="preserve">Variables</t>
  </si>
  <si>
    <t xml:space="preserve">Sheet 1 - Variables</t>
  </si>
  <si>
    <t xml:space="preserve">Annual Costs</t>
  </si>
  <si>
    <t xml:space="preserve">Sheet 1 - Annual Costs</t>
  </si>
  <si>
    <t xml:space="preserve">Reference Table</t>
  </si>
  <si>
    <t xml:space="preserve">Sheet 1 - Reference Table</t>
  </si>
  <si>
    <t xml:space="preserve">Fill in Yellow boxes on the Variables and Annual Costs tabs. The number of clients you need to see will be revealed on the Variables tab in the green box</t>
  </si>
  <si>
    <t xml:space="preserve">&lt;- SUPER QUICK INSTRUCTIONS FOR THE IMPATIENT</t>
  </si>
  <si>
    <t xml:space="preserve">This spreadsheet helps you calculate how many clients you need to see for a particular income level. It takes into account therapy and supervision costs, supervision costs, supervision ratio, etc.  The sheets are protected, so you can only type in the yellow cells. If you want to customise the spreadsheet you can turn this protection off, but no need in ordinary use.</t>
  </si>
  <si>
    <t xml:space="preserve">&lt;- More instructions</t>
  </si>
  <si>
    <t xml:space="preserve">Further instructions are on the Variables and annual costs tabs.</t>
  </si>
  <si>
    <t xml:space="preserve">Year 2</t>
  </si>
  <si>
    <t xml:space="preserve">What you charge per hour</t>
  </si>
  <si>
    <t xml:space="preserve">&lt;- For ATS this starts at £35</t>
  </si>
  <si>
    <t xml:space="preserve">Cost of supervision per hour</t>
  </si>
  <si>
    <t xml:space="preserve">Cost of therapy per hour</t>
  </si>
  <si>
    <t xml:space="preserve">Cost of room per hour</t>
  </si>
  <si>
    <t xml:space="preserve">Therapy:supervision ratio</t>
  </si>
  <si>
    <t xml:space="preserve">Maximum number of clients you are willing to see in a week</t>
  </si>
  <si>
    <t xml:space="preserve">Weeks Worked per year</t>
  </si>
  <si>
    <t xml:space="preserve">Hoped for Income after costs</t>
  </si>
  <si>
    <t xml:space="preserve">&lt;- You may like to set this to zero just to see what you need to do to cover costs.</t>
  </si>
  <si>
    <t xml:space="preserve">Hoped for Income before annual costs</t>
  </si>
  <si>
    <t xml:space="preserve">You need to see</t>
  </si>
  <si>
    <t xml:space="preserve">&lt;- This is the interesting amount. It lets you know how many clients you need to see to reach your earning goals. </t>
  </si>
  <si>
    <t xml:space="preserve">Basic Instructions</t>
  </si>
  <si>
    <t xml:space="preserve">Just fill out the yellow boxes with the amounts you expect to spend/receive. The spreadsheet will then calculate how many clients you need to see and put that in the green box, based on the 'Income per Year' row in the Reference Table.
</t>
  </si>
  <si>
    <t xml:space="preserve">Techy stuff for the inquisitive</t>
  </si>
  <si>
    <r>
      <rPr>
        <sz val="10"/>
        <color rgb="FF000000"/>
        <rFont val="Helvetica Neue"/>
        <family val="2"/>
        <charset val="1"/>
      </rPr>
      <t xml:space="preserve">The </t>
    </r>
    <r>
      <rPr>
        <b val="true"/>
        <sz val="10"/>
        <color rgb="FF000000"/>
        <rFont val="Helvetica Neue"/>
        <family val="2"/>
        <charset val="1"/>
      </rPr>
      <t xml:space="preserve">Reference Table </t>
    </r>
    <r>
      <rPr>
        <sz val="10"/>
        <color rgb="FF000000"/>
        <rFont val="Helvetica Neue"/>
        <family val="2"/>
        <charset val="1"/>
      </rPr>
      <t xml:space="preserve">has the detailed information for the calculation.
This spreadsheet does not account for tax, so you can add that to 'Miscellaneous' if you desire.
Colourings in the Reference Table are just for prettiness, no meaning should be inferred.
To my mind the purple row is the interesting one, as it lets you know what your income is (number of clients is in the top row.)</t>
    </r>
  </si>
  <si>
    <t xml:space="preserve">Per Month</t>
  </si>
  <si>
    <t xml:space="preserve">or Per Year</t>
  </si>
  <si>
    <t xml:space="preserve">Calculated Per Year</t>
  </si>
  <si>
    <t xml:space="preserve">Error</t>
  </si>
  <si>
    <t xml:space="preserve">Room Repairs/Upgrade of Room (per year)</t>
  </si>
  <si>
    <t xml:space="preserve">This sheet lets you list various costs. You can change the row headings if you want to.
Put an amount EITHER in the month column or the year column. If you put an amount in both columns the Error column will warn you. No harm done!</t>
  </si>
  <si>
    <t xml:space="preserve">Travel costs per month</t>
  </si>
  <si>
    <t xml:space="preserve">Insurance</t>
  </si>
  <si>
    <t xml:space="preserve">UKCP Membership</t>
  </si>
  <si>
    <t xml:space="preserve">BACP Membership</t>
  </si>
  <si>
    <t xml:space="preserve">Information Commissioner</t>
  </si>
  <si>
    <t xml:space="preserve">CPD per year</t>
  </si>
  <si>
    <t xml:space="preserve">Books per year</t>
  </si>
  <si>
    <t xml:space="preserve">General Admin costs per month</t>
  </si>
  <si>
    <t xml:space="preserve">Advertising/Website per month</t>
  </si>
  <si>
    <t xml:space="preserve">WPI Costs</t>
  </si>
  <si>
    <t xml:space="preserve">Miscellaneous</t>
  </si>
  <si>
    <t xml:space="preserve">Phone/Mobile phone per month</t>
  </si>
  <si>
    <t xml:space="preserve">Total Costs per year</t>
  </si>
  <si>
    <t xml:space="preserve">Number of clients per week</t>
  </si>
  <si>
    <t xml:space="preserve">Hours of therapy given</t>
  </si>
  <si>
    <t xml:space="preserve">Hours of supervision</t>
  </si>
  <si>
    <t xml:space="preserve">Hours of therapy</t>
  </si>
  <si>
    <t xml:space="preserve">Payment for giving therapy</t>
  </si>
  <si>
    <t xml:space="preserve">Cost of supervision</t>
  </si>
  <si>
    <t xml:space="preserve">Cost of therapy</t>
  </si>
  <si>
    <t xml:space="preserve">Cost of room</t>
  </si>
  <si>
    <t xml:space="preserve">Income per week</t>
  </si>
  <si>
    <t xml:space="preserve"> - income if your don't include therapy</t>
  </si>
  <si>
    <t xml:space="preserve">Income per year</t>
  </si>
  <si>
    <t xml:space="preserve">- amount if you don't include therapy</t>
  </si>
  <si>
    <t xml:space="preserve">Hours per week (Therapy + Supervision but not including travel)</t>
  </si>
  <si>
    <t xml:space="preserve">Clients to See</t>
  </si>
  <si>
    <t xml:space="preserve">This spreadsheet was the work of John Dray</t>
  </si>
</sst>
</file>

<file path=xl/styles.xml><?xml version="1.0" encoding="utf-8"?>
<styleSheet xmlns="http://schemas.openxmlformats.org/spreadsheetml/2006/main">
  <numFmts count="5">
    <numFmt numFmtId="164" formatCode="General"/>
    <numFmt numFmtId="165" formatCode="@"/>
    <numFmt numFmtId="166" formatCode="[$£-809]0.00"/>
    <numFmt numFmtId="167" formatCode="0.00"/>
    <numFmt numFmtId="168" formatCode="[$£-809]#,##0.00"/>
  </numFmts>
  <fonts count="11">
    <font>
      <sz val="10"/>
      <name val="Helvetica Neue"/>
      <family val="0"/>
      <charset val="1"/>
    </font>
    <font>
      <sz val="10"/>
      <name val="Arial"/>
      <family val="0"/>
    </font>
    <font>
      <sz val="10"/>
      <name val="Arial"/>
      <family val="0"/>
    </font>
    <font>
      <sz val="10"/>
      <name val="Arial"/>
      <family val="0"/>
    </font>
    <font>
      <sz val="12"/>
      <name val="Helvetica Neue"/>
      <family val="2"/>
      <charset val="1"/>
    </font>
    <font>
      <sz val="14"/>
      <name val="Helvetica Neue"/>
      <family val="2"/>
      <charset val="1"/>
    </font>
    <font>
      <u val="single"/>
      <sz val="12"/>
      <color rgb="FF0000FF"/>
      <name val="Helvetica Neue"/>
      <family val="2"/>
      <charset val="1"/>
    </font>
    <font>
      <sz val="10"/>
      <name val="Helvetica Neue"/>
      <family val="2"/>
      <charset val="1"/>
    </font>
    <font>
      <b val="true"/>
      <sz val="10"/>
      <name val="Helvetica Neue"/>
      <family val="2"/>
      <charset val="1"/>
    </font>
    <font>
      <sz val="10"/>
      <color rgb="FF000000"/>
      <name val="Helvetica Neue"/>
      <family val="2"/>
      <charset val="1"/>
    </font>
    <font>
      <b val="true"/>
      <sz val="10"/>
      <color rgb="FF000000"/>
      <name val="Helvetica Neue"/>
      <family val="2"/>
      <charset val="1"/>
    </font>
  </fonts>
  <fills count="6">
    <fill>
      <patternFill patternType="none"/>
    </fill>
    <fill>
      <patternFill patternType="gray125"/>
    </fill>
    <fill>
      <patternFill patternType="solid">
        <fgColor rgb="FFFFFFFF"/>
        <bgColor rgb="FFFFFFCC"/>
      </patternFill>
    </fill>
    <fill>
      <patternFill patternType="solid">
        <fgColor theme="8" tint="0.3999"/>
        <bgColor rgb="FFFFB66C"/>
      </patternFill>
    </fill>
    <fill>
      <patternFill patternType="solid">
        <fgColor rgb="FFFFFF00"/>
        <bgColor rgb="FFFFFF00"/>
      </patternFill>
    </fill>
    <fill>
      <patternFill patternType="solid">
        <fgColor rgb="FFFFB66C"/>
        <bgColor rgb="FFFFA295"/>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thin"/>
      <right/>
      <top/>
      <bottom/>
      <diagonal/>
    </border>
  </borders>
  <cellStyleXfs count="20">
    <xf numFmtId="164" fontId="0" fillId="0" borderId="0" applyFont="true" applyBorder="true" applyAlignment="true" applyProtection="true">
      <alignment horizontal="general" vertical="top" textRotation="0" wrapText="tru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9">
    <xf numFmtId="164" fontId="0" fillId="0" borderId="0" xfId="0" applyFont="false" applyBorder="false" applyAlignment="false" applyProtection="false">
      <alignment horizontal="general" vertical="top" textRotation="0" wrapText="true" indent="0" shrinkToFit="false"/>
      <protection locked="true" hidden="false"/>
    </xf>
    <xf numFmtId="164" fontId="4" fillId="0" borderId="0" xfId="0" applyFont="true" applyBorder="true" applyAlignment="true" applyProtection="true">
      <alignment horizontal="left" vertical="top" textRotation="0" wrapText="true" indent="0" shrinkToFit="false"/>
      <protection locked="true" hidden="false"/>
    </xf>
    <xf numFmtId="164" fontId="5" fillId="0" borderId="0" xfId="0" applyFont="true" applyBorder="true" applyAlignment="true" applyProtection="true">
      <alignment horizontal="left" vertical="top" textRotation="0" wrapText="true" indent="0" shrinkToFit="false"/>
      <protection locked="true" hidden="false"/>
    </xf>
    <xf numFmtId="164" fontId="4" fillId="2" borderId="0" xfId="0" applyFont="true" applyBorder="true" applyAlignment="true" applyProtection="true">
      <alignment horizontal="left" vertical="top" textRotation="0" wrapText="true" indent="0" shrinkToFit="false"/>
      <protection locked="true" hidden="false"/>
    </xf>
    <xf numFmtId="164" fontId="6" fillId="2" borderId="0" xfId="0" applyFont="true" applyBorder="true" applyAlignment="true" applyProtection="true">
      <alignment horizontal="left" vertical="top" textRotation="0" wrapText="true" indent="0" shrinkToFit="false"/>
      <protection locked="true" hidden="false"/>
    </xf>
    <xf numFmtId="164" fontId="7" fillId="3" borderId="0" xfId="0" applyFont="true" applyBorder="true" applyAlignment="true" applyProtection="true">
      <alignment horizontal="general" vertical="top" textRotation="0" wrapText="true" indent="0" shrinkToFit="false"/>
      <protection locked="true" hidden="false"/>
    </xf>
    <xf numFmtId="164" fontId="7" fillId="0" borderId="0" xfId="0" applyFont="true" applyBorder="true" applyAlignment="true" applyProtection="true">
      <alignment horizontal="general" vertical="top" textRotation="0" wrapText="true" indent="0" shrinkToFit="false"/>
      <protection locked="true" hidden="false"/>
    </xf>
    <xf numFmtId="164" fontId="0" fillId="0" borderId="0" xfId="0" applyFont="false" applyBorder="true" applyAlignment="true" applyProtection="true">
      <alignment horizontal="general" vertical="top" textRotation="0" wrapText="true" indent="0" shrinkToFit="false"/>
      <protection locked="true" hidden="false"/>
    </xf>
    <xf numFmtId="164" fontId="4" fillId="0" borderId="0" xfId="0" applyFont="true" applyBorder="true" applyAlignment="true" applyProtection="true">
      <alignment horizontal="center" vertical="center" textRotation="0" wrapText="false" indent="0" shrinkToFit="false"/>
      <protection locked="true" hidden="false"/>
    </xf>
    <xf numFmtId="164" fontId="8" fillId="2" borderId="1" xfId="0" applyFont="true" applyBorder="true" applyAlignment="true" applyProtection="true">
      <alignment horizontal="general" vertical="top" textRotation="0" wrapText="true" indent="0" shrinkToFit="false"/>
      <protection locked="true" hidden="false"/>
    </xf>
    <xf numFmtId="165" fontId="8" fillId="2" borderId="1" xfId="0" applyFont="true" applyBorder="true" applyAlignment="true" applyProtection="true">
      <alignment horizontal="general" vertical="top" textRotation="0" wrapText="true" indent="0" shrinkToFit="false"/>
      <protection locked="true" hidden="false"/>
    </xf>
    <xf numFmtId="166" fontId="0" fillId="4" borderId="1" xfId="0" applyFont="false" applyBorder="true" applyAlignment="true" applyProtection="true">
      <alignment horizontal="general" vertical="top" textRotation="0" wrapText="true" indent="0" shrinkToFit="false"/>
      <protection locked="false" hidden="false"/>
    </xf>
    <xf numFmtId="164" fontId="0" fillId="4" borderId="1" xfId="0" applyFont="false" applyBorder="true" applyAlignment="true" applyProtection="true">
      <alignment horizontal="general" vertical="top" textRotation="0" wrapText="true" indent="0" shrinkToFit="false"/>
      <protection locked="false" hidden="false"/>
    </xf>
    <xf numFmtId="164" fontId="7" fillId="0" borderId="2" xfId="0" applyFont="true" applyBorder="true" applyAlignment="true" applyProtection="true">
      <alignment horizontal="general" vertical="top" textRotation="0" wrapText="true" indent="0" shrinkToFit="false"/>
      <protection locked="true" hidden="false"/>
    </xf>
    <xf numFmtId="166" fontId="0" fillId="0" borderId="1" xfId="0" applyFont="false" applyBorder="true" applyAlignment="true" applyProtection="true">
      <alignment horizontal="general" vertical="top" textRotation="0" wrapText="true" indent="0" shrinkToFit="false"/>
      <protection locked="true" hidden="false"/>
    </xf>
    <xf numFmtId="164" fontId="0" fillId="0" borderId="1" xfId="0" applyFont="false" applyBorder="true" applyAlignment="true" applyProtection="true">
      <alignment horizontal="general" vertical="top" textRotation="0" wrapText="true" indent="0" shrinkToFit="false"/>
      <protection locked="true" hidden="false"/>
    </xf>
    <xf numFmtId="164" fontId="0" fillId="2" borderId="1" xfId="0" applyFont="false" applyBorder="true" applyAlignment="true" applyProtection="true">
      <alignment horizontal="general" vertical="top" textRotation="0" wrapText="true" indent="0" shrinkToFit="false"/>
      <protection locked="true" hidden="false"/>
    </xf>
    <xf numFmtId="164" fontId="7" fillId="3" borderId="2" xfId="0" applyFont="true" applyBorder="true" applyAlignment="true" applyProtection="true">
      <alignment horizontal="general" vertical="top" textRotation="0" wrapText="true" indent="0" shrinkToFit="false"/>
      <protection locked="true" hidden="false"/>
    </xf>
    <xf numFmtId="165" fontId="7" fillId="2" borderId="1" xfId="0" applyFont="true" applyBorder="true" applyAlignment="true" applyProtection="true">
      <alignment horizontal="general" vertical="top" textRotation="0" wrapText="true" indent="0" shrinkToFit="false"/>
      <protection locked="true" hidden="false"/>
    </xf>
    <xf numFmtId="164" fontId="0" fillId="0" borderId="2" xfId="0" applyFont="false" applyBorder="true" applyAlignment="true" applyProtection="true">
      <alignment horizontal="general" vertical="top" textRotation="0" wrapText="true" indent="0" shrinkToFit="false"/>
      <protection locked="true" hidden="false"/>
    </xf>
    <xf numFmtId="165" fontId="9" fillId="2" borderId="1" xfId="0" applyFont="true" applyBorder="true" applyAlignment="true" applyProtection="true">
      <alignment horizontal="general" vertical="top" textRotation="0" wrapText="true" indent="0" shrinkToFit="false"/>
      <protection locked="true" hidden="false"/>
    </xf>
    <xf numFmtId="165" fontId="8" fillId="2" borderId="1" xfId="0" applyFont="true" applyBorder="true" applyAlignment="true" applyProtection="true">
      <alignment horizontal="general" vertical="top" textRotation="0" wrapText="true" indent="0" shrinkToFit="false"/>
      <protection locked="false" hidden="false"/>
    </xf>
    <xf numFmtId="164" fontId="7" fillId="0" borderId="1" xfId="0" applyFont="true" applyBorder="true" applyAlignment="true" applyProtection="true">
      <alignment horizontal="general" vertical="top" textRotation="0" wrapText="true" indent="0" shrinkToFit="false"/>
      <protection locked="true" hidden="false"/>
    </xf>
    <xf numFmtId="166" fontId="0" fillId="2" borderId="1" xfId="0" applyFont="false" applyBorder="true" applyAlignment="true" applyProtection="true">
      <alignment horizontal="general" vertical="top" textRotation="0" wrapText="true" indent="0" shrinkToFit="false"/>
      <protection locked="true" hidden="false"/>
    </xf>
    <xf numFmtId="167" fontId="0" fillId="0" borderId="1" xfId="0" applyFont="false" applyBorder="true" applyAlignment="true" applyProtection="true">
      <alignment horizontal="general" vertical="top" textRotation="0" wrapText="true" indent="0" shrinkToFit="false"/>
      <protection locked="true" hidden="false"/>
    </xf>
    <xf numFmtId="168" fontId="0" fillId="0" borderId="1" xfId="0" applyFont="false" applyBorder="true" applyAlignment="true" applyProtection="true">
      <alignment horizontal="general" vertical="top" textRotation="0" wrapText="true" indent="0" shrinkToFit="false"/>
      <protection locked="true" hidden="false"/>
    </xf>
    <xf numFmtId="165" fontId="8" fillId="5" borderId="1" xfId="0" applyFont="true" applyBorder="true" applyAlignment="true" applyProtection="true">
      <alignment horizontal="general" vertical="top" textRotation="0" wrapText="true" indent="0" shrinkToFit="false"/>
      <protection locked="true" hidden="false"/>
    </xf>
    <xf numFmtId="168" fontId="0" fillId="5" borderId="1" xfId="0" applyFont="false" applyBorder="true" applyAlignment="true" applyProtection="true">
      <alignment horizontal="general" vertical="top" textRotation="0" wrapText="true" indent="0" shrinkToFit="false"/>
      <protection locked="true" hidden="false"/>
    </xf>
    <xf numFmtId="164" fontId="0" fillId="5" borderId="0" xfId="0" applyFont="false" applyBorder="true" applyAlignment="true" applyProtection="tru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A295"/>
      <rgbColor rgb="FFCC99FF"/>
      <rgbColor rgb="FFFFB66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pitchFamily="0" charset="1"/>
        <a:ea typeface="Helvetica Neue" pitchFamily="0" charset="1"/>
        <a:cs typeface="Helvetica Neue" pitchFamily="0" charset="1"/>
      </a:majorFont>
      <a:minorFont>
        <a:latin typeface="Helvetica Neue" pitchFamily="0" charset="1"/>
        <a:ea typeface="Helvetica Neue" pitchFamily="0" charset="1"/>
        <a:cs typeface="Helvetica Neue" pitchFamily="0" charset="1"/>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tint val="100000"/>
                <a:shade val="100000"/>
              </a:schemeClr>
            </a:gs>
            <a:gs pos="100000">
              <a:schemeClr val="phClr">
                <a:tint val="50000"/>
                <a:shade val="100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3:D2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D11" activeCellId="0" sqref="D11"/>
    </sheetView>
  </sheetViews>
  <sheetFormatPr defaultColWidth="10.00390625" defaultRowHeight="12.75" customHeight="true" zeroHeight="false" outlineLevelRow="0" outlineLevelCol="0"/>
  <cols>
    <col collapsed="false" customWidth="true" hidden="false" outlineLevel="0" max="1" min="1" style="0" width="2"/>
    <col collapsed="false" customWidth="true" hidden="false" outlineLevel="0" max="4" min="2" style="0" width="33.67"/>
  </cols>
  <sheetData>
    <row r="3" customFormat="false" ht="43.05" hidden="true" customHeight="true" outlineLevel="0" collapsed="false">
      <c r="B3" s="1" t="s">
        <v>0</v>
      </c>
      <c r="C3" s="1"/>
      <c r="D3" s="1"/>
    </row>
    <row r="7" customFormat="false" ht="17.65" hidden="false" customHeight="false" outlineLevel="0" collapsed="false">
      <c r="B7" s="2" t="s">
        <v>1</v>
      </c>
      <c r="C7" s="2" t="s">
        <v>2</v>
      </c>
      <c r="D7" s="2" t="s">
        <v>3</v>
      </c>
    </row>
    <row r="9" customFormat="false" ht="15.35" hidden="false" customHeight="false" outlineLevel="0" collapsed="false">
      <c r="B9" s="3" t="s">
        <v>4</v>
      </c>
      <c r="C9" s="3"/>
      <c r="D9" s="3"/>
    </row>
    <row r="10" customFormat="false" ht="15.35" hidden="false" customHeight="false" outlineLevel="0" collapsed="false">
      <c r="B10" s="3"/>
      <c r="C10" s="3" t="s">
        <v>5</v>
      </c>
      <c r="D10" s="4" t="s">
        <v>6</v>
      </c>
    </row>
    <row r="11" customFormat="false" ht="15.35" hidden="false" customHeight="false" outlineLevel="0" collapsed="false">
      <c r="B11" s="3"/>
      <c r="C11" s="3" t="s">
        <v>7</v>
      </c>
      <c r="D11" s="4" t="s">
        <v>8</v>
      </c>
    </row>
    <row r="12" customFormat="false" ht="15.35" hidden="false" customHeight="false" outlineLevel="0" collapsed="false">
      <c r="B12" s="3"/>
      <c r="C12" s="3" t="s">
        <v>9</v>
      </c>
      <c r="D12" s="4" t="s">
        <v>10</v>
      </c>
    </row>
    <row r="13" customFormat="false" ht="15" hidden="false" customHeight="false" outlineLevel="0" collapsed="false">
      <c r="B13" s="3"/>
      <c r="C13" s="3"/>
      <c r="D13" s="4"/>
    </row>
    <row r="14" customFormat="false" ht="15" hidden="false" customHeight="false" outlineLevel="0" collapsed="false">
      <c r="B14" s="3"/>
      <c r="C14" s="3"/>
      <c r="D14" s="4"/>
    </row>
    <row r="17" customFormat="false" ht="70.75" hidden="false" customHeight="false" outlineLevel="0" collapsed="false">
      <c r="C17" s="3" t="s">
        <v>11</v>
      </c>
      <c r="D17" s="5" t="s">
        <v>12</v>
      </c>
    </row>
    <row r="19" customFormat="false" ht="123.75" hidden="false" customHeight="true" outlineLevel="0" collapsed="false">
      <c r="C19" s="6" t="s">
        <v>13</v>
      </c>
      <c r="D19" s="6" t="s">
        <v>14</v>
      </c>
    </row>
    <row r="21" customFormat="false" ht="124.5" hidden="false" customHeight="true" outlineLevel="0" collapsed="false">
      <c r="C21" s="6" t="s">
        <v>15</v>
      </c>
    </row>
  </sheetData>
  <sheetProtection sheet="true" objects="true" scenarios="true"/>
  <mergeCells count="1">
    <mergeCell ref="B3:D3"/>
  </mergeCells>
  <hyperlinks>
    <hyperlink ref="D10" location="'Sheet 1 - Variables'!R2C1" display="Sheet 1 - Variables"/>
    <hyperlink ref="D11" location="'Sheet 1 - Annual Costs'!R2C1" display="Sheet 1 - Annual Costs"/>
    <hyperlink ref="D12" location="'Sheet 1 - Reference Table'!R2C1" display="Sheet 1 - Reference Table"/>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2" topLeftCell="B3" activePane="bottomRight" state="frozen"/>
      <selection pane="topLeft" activeCell="A1" activeCellId="0" sqref="A1"/>
      <selection pane="topRight" activeCell="B1" activeCellId="0" sqref="B1"/>
      <selection pane="bottomLeft" activeCell="A3" activeCellId="0" sqref="A3"/>
      <selection pane="bottomRight" activeCell="B4" activeCellId="0" sqref="B4"/>
    </sheetView>
  </sheetViews>
  <sheetFormatPr defaultColWidth="16.3359375" defaultRowHeight="19.5" customHeight="true" zeroHeight="false" outlineLevelRow="0" outlineLevelCol="0"/>
  <cols>
    <col collapsed="false" customWidth="true" hidden="false" outlineLevel="0" max="1" min="1" style="7" width="26.33"/>
    <col collapsed="false" customWidth="true" hidden="false" outlineLevel="0" max="2" min="2" style="7" width="27.16"/>
    <col collapsed="false" customWidth="true" hidden="false" outlineLevel="0" max="3" min="3" style="7" width="32.16"/>
    <col collapsed="false" customWidth="false" hidden="false" outlineLevel="0" max="16384" min="4" style="7" width="16.33"/>
  </cols>
  <sheetData>
    <row r="1" customFormat="false" ht="27.75" hidden="false" customHeight="true" outlineLevel="0" collapsed="false">
      <c r="A1" s="8" t="s">
        <v>5</v>
      </c>
      <c r="B1" s="8"/>
    </row>
    <row r="2" customFormat="false" ht="18" hidden="false" customHeight="true" outlineLevel="0" collapsed="false">
      <c r="A2" s="9"/>
      <c r="B2" s="10" t="s">
        <v>16</v>
      </c>
    </row>
    <row r="3" customFormat="false" ht="18" hidden="false" customHeight="true" outlineLevel="0" collapsed="false">
      <c r="A3" s="10" t="s">
        <v>17</v>
      </c>
      <c r="B3" s="11" t="n">
        <v>35</v>
      </c>
      <c r="C3" s="6" t="s">
        <v>18</v>
      </c>
    </row>
    <row r="4" customFormat="false" ht="40.5" hidden="false" customHeight="true" outlineLevel="0" collapsed="false">
      <c r="A4" s="10" t="s">
        <v>19</v>
      </c>
      <c r="B4" s="11" t="n">
        <v>65</v>
      </c>
    </row>
    <row r="5" customFormat="false" ht="29.25" hidden="false" customHeight="true" outlineLevel="0" collapsed="false">
      <c r="A5" s="10" t="s">
        <v>20</v>
      </c>
      <c r="B5" s="11" t="n">
        <v>55</v>
      </c>
    </row>
    <row r="6" customFormat="false" ht="29.25" hidden="false" customHeight="true" outlineLevel="0" collapsed="false">
      <c r="A6" s="10" t="s">
        <v>21</v>
      </c>
      <c r="B6" s="11" t="n">
        <v>10</v>
      </c>
    </row>
    <row r="7" customFormat="false" ht="29.25" hidden="false" customHeight="true" outlineLevel="0" collapsed="false">
      <c r="A7" s="10" t="s">
        <v>22</v>
      </c>
      <c r="B7" s="12" t="n">
        <v>6</v>
      </c>
    </row>
    <row r="8" customFormat="false" ht="49.5" hidden="false" customHeight="true" outlineLevel="0" collapsed="false">
      <c r="A8" s="10" t="s">
        <v>23</v>
      </c>
      <c r="B8" s="12" t="n">
        <v>14</v>
      </c>
    </row>
    <row r="9" customFormat="false" ht="29.25" hidden="false" customHeight="true" outlineLevel="0" collapsed="false">
      <c r="A9" s="10" t="s">
        <v>24</v>
      </c>
      <c r="B9" s="12" t="n">
        <v>46</v>
      </c>
    </row>
    <row r="10" customFormat="false" ht="19.5" hidden="false" customHeight="true" outlineLevel="0" collapsed="false">
      <c r="A10" s="10" t="s">
        <v>25</v>
      </c>
      <c r="B10" s="11" t="n">
        <v>0</v>
      </c>
      <c r="C10" s="13" t="s">
        <v>26</v>
      </c>
    </row>
    <row r="11" customFormat="false" ht="31.5" hidden="false" customHeight="true" outlineLevel="0" collapsed="false">
      <c r="A11" s="10" t="s">
        <v>27</v>
      </c>
      <c r="B11" s="14" t="n">
        <f aca="false" t="array" ref="B11:B11">B10+'Sheet 1 - Annual Costs'!D19</f>
        <v>9702</v>
      </c>
      <c r="C11" s="13"/>
    </row>
    <row r="12" customFormat="false" ht="19.5" hidden="false" customHeight="true" outlineLevel="0" collapsed="false">
      <c r="A12" s="9"/>
      <c r="B12" s="15"/>
    </row>
    <row r="13" customFormat="false" ht="51.75" hidden="false" customHeight="true" outlineLevel="0" collapsed="false">
      <c r="A13" s="10" t="s">
        <v>28</v>
      </c>
      <c r="B13" s="16" t="str">
        <f aca="false" t="array" ref="B13:B13">IF(HLOOKUP(B11,'Sheet 1 - Reference Table'!B18:Z23,6,TRUE())&gt;$B$8,"More clients than you can see in a week",HLOOKUP(B11,'Sheet 1 - Reference Table'!B18:Z23,6,TRUE())&amp;" clients per week")</f>
        <v>More clients than you can see in a week</v>
      </c>
      <c r="C13" s="17" t="s">
        <v>29</v>
      </c>
    </row>
    <row r="14" customFormat="false" ht="127.5" hidden="false" customHeight="true" outlineLevel="0" collapsed="false">
      <c r="A14" s="10" t="s">
        <v>30</v>
      </c>
      <c r="B14" s="18" t="s">
        <v>31</v>
      </c>
      <c r="C14" s="19"/>
    </row>
    <row r="15" customFormat="false" ht="330" hidden="false" customHeight="true" outlineLevel="0" collapsed="false">
      <c r="A15" s="10" t="s">
        <v>32</v>
      </c>
      <c r="B15" s="20" t="s">
        <v>33</v>
      </c>
    </row>
  </sheetData>
  <sheetProtection sheet="true" objects="true" scenarios="true" selectLockedCells="true"/>
  <mergeCells count="2">
    <mergeCell ref="A1:B1"/>
    <mergeCell ref="C10:C11"/>
  </mergeCells>
  <printOptions headings="false" gridLines="false" gridLinesSet="true" horizontalCentered="false" verticalCentered="false"/>
  <pageMargins left="0.5" right="0.5" top="0.75" bottom="0.75" header="0.511811023622047" footer="0.277777777777778"/>
  <pageSetup paperSize="1" scale="72" fitToWidth="1" fitToHeight="1" pageOrder="downThenOver" orientation="portrait" blackAndWhite="false" draft="false" cellComments="none" horizontalDpi="300" verticalDpi="300" copies="1"/>
  <headerFooter differentFirst="false" differentOddEven="false">
    <oddHeader/>
    <oddFooter>&amp;C&amp;12&amp;K000000&amp;P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2" topLeftCell="B3" activePane="bottomRight" state="frozen"/>
      <selection pane="topLeft" activeCell="A1" activeCellId="0" sqref="A1"/>
      <selection pane="topRight" activeCell="B1" activeCellId="0" sqref="B1"/>
      <selection pane="bottomLeft" activeCell="A3" activeCellId="0" sqref="A3"/>
      <selection pane="bottomRight" activeCell="A2" activeCellId="0" sqref="A2"/>
    </sheetView>
  </sheetViews>
  <sheetFormatPr defaultColWidth="16.3359375" defaultRowHeight="39" customHeight="true" zeroHeight="false" outlineLevelRow="0" outlineLevelCol="0"/>
  <cols>
    <col collapsed="false" customWidth="false" hidden="false" outlineLevel="0" max="4" min="1" style="7" width="16.33"/>
    <col collapsed="false" customWidth="true" hidden="false" outlineLevel="0" max="5" min="5" style="7" width="44"/>
    <col collapsed="false" customWidth="true" hidden="false" outlineLevel="0" max="6" min="6" style="7" width="21.83"/>
    <col collapsed="false" customWidth="false" hidden="false" outlineLevel="0" max="16384" min="7" style="7" width="16.33"/>
  </cols>
  <sheetData>
    <row r="1" customFormat="false" ht="39" hidden="false" customHeight="true" outlineLevel="0" collapsed="false">
      <c r="A1" s="8" t="s">
        <v>7</v>
      </c>
      <c r="B1" s="8"/>
      <c r="C1" s="8"/>
      <c r="D1" s="8"/>
      <c r="E1" s="8"/>
      <c r="F1" s="8"/>
    </row>
    <row r="2" customFormat="false" ht="39" hidden="false" customHeight="true" outlineLevel="0" collapsed="false">
      <c r="A2" s="9"/>
      <c r="B2" s="10" t="s">
        <v>34</v>
      </c>
      <c r="C2" s="10" t="s">
        <v>35</v>
      </c>
      <c r="D2" s="10" t="s">
        <v>36</v>
      </c>
      <c r="E2" s="10" t="s">
        <v>37</v>
      </c>
      <c r="F2" s="9"/>
    </row>
    <row r="3" customFormat="false" ht="39" hidden="false" customHeight="true" outlineLevel="0" collapsed="false">
      <c r="A3" s="21" t="s">
        <v>38</v>
      </c>
      <c r="B3" s="11"/>
      <c r="C3" s="11" t="n">
        <v>100</v>
      </c>
      <c r="D3" s="14" t="n">
        <f aca="false" t="array" ref="D3:D3">IF(AND(B3&lt;&gt;0,C3&lt;&gt;0),"See error column",B3*12+C3)</f>
        <v>100</v>
      </c>
      <c r="E3" s="15" t="str">
        <f aca="false" t="array" ref="E3:E3">IF(AND(B3&lt;&gt;0,C3&lt;&gt;0),"Only put a value in Per Month or Per Year, not both","OK")</f>
        <v>OK</v>
      </c>
      <c r="F3" s="22" t="s">
        <v>39</v>
      </c>
    </row>
    <row r="4" customFormat="false" ht="39" hidden="false" customHeight="true" outlineLevel="0" collapsed="false">
      <c r="A4" s="21" t="s">
        <v>40</v>
      </c>
      <c r="B4" s="11" t="n">
        <v>85</v>
      </c>
      <c r="C4" s="11"/>
      <c r="D4" s="14" t="n">
        <f aca="false" t="array" ref="D4:D4">IF(AND(B4&lt;&gt;0,C4&lt;&gt;0),"See error column",B4*12+C4)</f>
        <v>1020</v>
      </c>
      <c r="E4" s="15" t="str">
        <f aca="false" t="array" ref="E4:E4">IF(AND(B4&lt;&gt;0,C4&lt;&gt;0),"Only put a value in Per Month or Per Year, not both","OK")</f>
        <v>OK</v>
      </c>
      <c r="F4" s="22"/>
    </row>
    <row r="5" customFormat="false" ht="39" hidden="false" customHeight="true" outlineLevel="0" collapsed="false">
      <c r="A5" s="21" t="s">
        <v>41</v>
      </c>
      <c r="B5" s="11"/>
      <c r="C5" s="11" t="n">
        <v>60</v>
      </c>
      <c r="D5" s="14" t="n">
        <f aca="false" t="array" ref="D5:D5">IF(AND(B5&lt;&gt;0,C5&lt;&gt;0),"See error column",B5*12+C5)</f>
        <v>60</v>
      </c>
      <c r="E5" s="15" t="str">
        <f aca="false" t="array" ref="E5:E5">IF(AND(B5&lt;&gt;0,C5&lt;&gt;0),"Only put a value in Per Month or Per Year, not both","OK")</f>
        <v>OK</v>
      </c>
      <c r="F5" s="22"/>
    </row>
    <row r="6" customFormat="false" ht="39" hidden="false" customHeight="true" outlineLevel="0" collapsed="false">
      <c r="A6" s="21" t="s">
        <v>42</v>
      </c>
      <c r="B6" s="11"/>
      <c r="C6" s="11" t="n">
        <v>75</v>
      </c>
      <c r="D6" s="14" t="n">
        <f aca="false" t="array" ref="D6:D6">IF(AND(B6&lt;&gt;0,C6&lt;&gt;0),"See error column",B6*12+C6)</f>
        <v>75</v>
      </c>
      <c r="E6" s="15" t="str">
        <f aca="false" t="array" ref="E6:E6">IF(AND(B6&lt;&gt;0,C6&lt;&gt;0),"Only put a value in Per Month or Per Year, not both","OK")</f>
        <v>OK</v>
      </c>
      <c r="F6" s="22"/>
    </row>
    <row r="7" customFormat="false" ht="39" hidden="false" customHeight="true" outlineLevel="0" collapsed="false">
      <c r="A7" s="21" t="s">
        <v>43</v>
      </c>
      <c r="B7" s="11"/>
      <c r="C7" s="11" t="n">
        <v>117</v>
      </c>
      <c r="D7" s="14" t="n">
        <f aca="false" t="array" ref="D7:D7">IF(AND(B7&lt;&gt;0,C7&lt;&gt;0),"See error column",B7*12+C7)</f>
        <v>117</v>
      </c>
      <c r="E7" s="15" t="str">
        <f aca="false" t="array" ref="E7:E7">IF(AND(B7&lt;&gt;0,C7&lt;&gt;0),"Only put a value in Per Month or Per Year, not both","OK")</f>
        <v>OK</v>
      </c>
      <c r="F7" s="22"/>
    </row>
    <row r="8" customFormat="false" ht="39" hidden="false" customHeight="true" outlineLevel="0" collapsed="false">
      <c r="A8" s="21" t="s">
        <v>44</v>
      </c>
      <c r="B8" s="11"/>
      <c r="C8" s="11" t="n">
        <v>70</v>
      </c>
      <c r="D8" s="14" t="n">
        <f aca="false" t="array" ref="D8:D8">IF(AND(B8&lt;&gt;0,C8&lt;&gt;0),"See error column",B8*12+C8)</f>
        <v>70</v>
      </c>
      <c r="E8" s="15" t="str">
        <f aca="false" t="array" ref="E8:E8">IF(AND(B8&lt;&gt;0,C8&lt;&gt;0),"Only put a value in Per Month or Per Year, not both","OK")</f>
        <v>OK</v>
      </c>
      <c r="F8" s="22"/>
    </row>
    <row r="9" customFormat="false" ht="39" hidden="false" customHeight="true" outlineLevel="0" collapsed="false">
      <c r="A9" s="21" t="s">
        <v>45</v>
      </c>
      <c r="B9" s="11"/>
      <c r="C9" s="11" t="n">
        <v>400</v>
      </c>
      <c r="D9" s="14" t="n">
        <f aca="false" t="array" ref="D9:D9">IF(AND(B9&lt;&gt;0,C9&lt;&gt;0),"See error column",B9*12+C9)</f>
        <v>400</v>
      </c>
      <c r="E9" s="15" t="str">
        <f aca="false" t="array" ref="E9:E9">IF(AND(B9&lt;&gt;0,C9&lt;&gt;0),"Only put a value in Per Month or Per Year, not both","OK")</f>
        <v>OK</v>
      </c>
      <c r="F9" s="22"/>
    </row>
    <row r="10" customFormat="false" ht="39" hidden="false" customHeight="true" outlineLevel="0" collapsed="false">
      <c r="A10" s="21" t="s">
        <v>46</v>
      </c>
      <c r="B10" s="11"/>
      <c r="C10" s="11" t="n">
        <v>300</v>
      </c>
      <c r="D10" s="14" t="n">
        <f aca="false" t="array" ref="D10:D10">IF(AND(B10&lt;&gt;0,C10&lt;&gt;0),"See error column",B10*12+C10)</f>
        <v>300</v>
      </c>
      <c r="E10" s="15" t="str">
        <f aca="false" t="array" ref="E10:E10">IF(AND(B10&lt;&gt;0,C10&lt;&gt;0),"Only put a value in Per Month or Per Year, not both","OK")</f>
        <v>OK</v>
      </c>
      <c r="F10" s="22"/>
    </row>
    <row r="11" customFormat="false" ht="39" hidden="false" customHeight="true" outlineLevel="0" collapsed="false">
      <c r="A11" s="21" t="s">
        <v>47</v>
      </c>
      <c r="B11" s="11" t="n">
        <v>50</v>
      </c>
      <c r="C11" s="11"/>
      <c r="D11" s="14" t="n">
        <f aca="false" t="array" ref="D11:D11">IF(AND(B11&lt;&gt;0,C11&lt;&gt;0),"See error column",B11*12+C11)</f>
        <v>600</v>
      </c>
      <c r="E11" s="15" t="str">
        <f aca="false" t="array" ref="E11:E11">IF(AND(B11&lt;&gt;0,C11&lt;&gt;0),"Only put a value in Per Month or Per Year, not both","OK")</f>
        <v>OK</v>
      </c>
      <c r="F11" s="22"/>
    </row>
    <row r="12" customFormat="false" ht="39" hidden="false" customHeight="true" outlineLevel="0" collapsed="false">
      <c r="A12" s="21" t="s">
        <v>48</v>
      </c>
      <c r="B12" s="11" t="n">
        <v>40</v>
      </c>
      <c r="C12" s="11"/>
      <c r="D12" s="14" t="n">
        <f aca="false" t="array" ref="D12:D12">IF(AND(B12&lt;&gt;0,C12&lt;&gt;0),"See error column",B12*12+C12)</f>
        <v>480</v>
      </c>
      <c r="E12" s="15" t="str">
        <f aca="false" t="array" ref="E12:E12">IF(AND(B12&lt;&gt;0,C12&lt;&gt;0),"Only put a value in Per Month or Per Year, not both","OK")</f>
        <v>OK</v>
      </c>
      <c r="F12" s="22"/>
    </row>
    <row r="13" customFormat="false" ht="39" hidden="false" customHeight="true" outlineLevel="0" collapsed="false">
      <c r="A13" s="21" t="s">
        <v>49</v>
      </c>
      <c r="B13" s="11" t="n">
        <v>400</v>
      </c>
      <c r="C13" s="11"/>
      <c r="D13" s="14" t="n">
        <f aca="false" t="array" ref="D13:D13">IF(AND(B13&lt;&gt;0,C13&lt;&gt;0),"See error column",B13*12+C13)</f>
        <v>4800</v>
      </c>
      <c r="E13" s="15" t="str">
        <f aca="false" t="array" ref="E13:E13">IF(AND(B13&lt;&gt;0,C13&lt;&gt;0),"Only put a value in Per Month or Per Year, not both","OK")</f>
        <v>OK</v>
      </c>
      <c r="F13" s="22"/>
    </row>
    <row r="14" customFormat="false" ht="39" hidden="false" customHeight="true" outlineLevel="0" collapsed="false">
      <c r="A14" s="21" t="s">
        <v>50</v>
      </c>
      <c r="B14" s="11" t="n">
        <v>100</v>
      </c>
      <c r="C14" s="11"/>
      <c r="D14" s="14" t="n">
        <f aca="false" t="array" ref="D14:D14">IF(AND(B14&lt;&gt;0,C14&lt;&gt;0),"See error column",B14*12+C14)</f>
        <v>1200</v>
      </c>
      <c r="E14" s="15" t="str">
        <f aca="false" t="array" ref="E14:E14">IF(AND(B14&lt;&gt;0,C14&lt;&gt;0),"Only put a value in Per Month or Per Year, not both","OK")</f>
        <v>OK</v>
      </c>
      <c r="F14" s="22"/>
    </row>
    <row r="15" customFormat="false" ht="39" hidden="false" customHeight="true" outlineLevel="0" collapsed="false">
      <c r="A15" s="21" t="s">
        <v>51</v>
      </c>
      <c r="B15" s="11" t="n">
        <v>40</v>
      </c>
      <c r="C15" s="11"/>
      <c r="D15" s="14" t="n">
        <f aca="false" t="array" ref="D15:D15">IF(AND(B15&lt;&gt;0,C15&lt;&gt;0),"See error column",B15*12+C15)</f>
        <v>480</v>
      </c>
      <c r="E15" s="15" t="str">
        <f aca="false" t="array" ref="E15:E15">IF(AND(B15&lt;&gt;0,C15&lt;&gt;0),"Only put a value in Per Month or Per Year, not both","OK")</f>
        <v>OK</v>
      </c>
      <c r="F15" s="22"/>
    </row>
    <row r="16" customFormat="false" ht="39" hidden="false" customHeight="true" outlineLevel="0" collapsed="false">
      <c r="A16" s="9"/>
      <c r="B16" s="14"/>
      <c r="C16" s="14"/>
      <c r="D16" s="14"/>
      <c r="E16" s="15"/>
      <c r="F16" s="15"/>
    </row>
    <row r="17" customFormat="false" ht="39" hidden="false" customHeight="true" outlineLevel="0" collapsed="false">
      <c r="A17" s="9"/>
      <c r="B17" s="14"/>
      <c r="C17" s="14"/>
      <c r="D17" s="14"/>
      <c r="E17" s="15"/>
      <c r="F17" s="15"/>
    </row>
    <row r="18" customFormat="false" ht="39" hidden="false" customHeight="true" outlineLevel="0" collapsed="false">
      <c r="A18" s="9"/>
      <c r="B18" s="14"/>
      <c r="C18" s="14"/>
      <c r="D18" s="14"/>
      <c r="E18" s="15"/>
      <c r="F18" s="15"/>
    </row>
    <row r="19" customFormat="false" ht="39" hidden="false" customHeight="true" outlineLevel="0" collapsed="false">
      <c r="A19" s="10" t="s">
        <v>52</v>
      </c>
      <c r="B19" s="14"/>
      <c r="C19" s="14"/>
      <c r="D19" s="23" t="n">
        <f aca="false" t="array" ref="D19:D19">SUM(D3:D15)</f>
        <v>9702</v>
      </c>
      <c r="E19" s="15"/>
      <c r="F19" s="15"/>
    </row>
  </sheetData>
  <sheetProtection sheet="true" objects="true" scenarios="true" selectLockedCells="true"/>
  <mergeCells count="2">
    <mergeCell ref="A1:F1"/>
    <mergeCell ref="F3:F15"/>
  </mergeCells>
  <printOptions headings="false" gridLines="false" gridLinesSet="true" horizontalCentered="false" verticalCentered="false"/>
  <pageMargins left="0.5" right="0.5" top="0.75" bottom="0.75" header="0.511811023622047" footer="0.277777777777778"/>
  <pageSetup paperSize="1" scale="72" fitToWidth="1" fitToHeight="1" pageOrder="downThenOver" orientation="portrait" blackAndWhite="false" draft="false" cellComments="none" horizontalDpi="300" verticalDpi="300" copies="1"/>
  <headerFooter differentFirst="false" differentOddEven="false">
    <oddHeader/>
    <oddFooter>&amp;C&amp;12&amp;K000000&amp;P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2" topLeftCell="B3" activePane="bottomRight" state="frozen"/>
      <selection pane="topLeft" activeCell="A1" activeCellId="0" sqref="A1"/>
      <selection pane="topRight" activeCell="B1" activeCellId="0" sqref="B1"/>
      <selection pane="bottomLeft" activeCell="A3" activeCellId="0" sqref="A3"/>
      <selection pane="bottomRight" activeCell="B18" activeCellId="0" sqref="B18"/>
    </sheetView>
  </sheetViews>
  <sheetFormatPr defaultColWidth="16.00390625" defaultRowHeight="19.5" customHeight="true" zeroHeight="false" outlineLevelRow="0" outlineLevelCol="0"/>
  <cols>
    <col collapsed="false" customWidth="false" hidden="false" outlineLevel="0" max="16384" min="1" style="7" width="16"/>
  </cols>
  <sheetData>
    <row r="1" customFormat="false" ht="27.75" hidden="false" customHeight="true" outlineLevel="0" collapsed="false">
      <c r="A1" s="8" t="s">
        <v>9</v>
      </c>
      <c r="B1" s="8"/>
      <c r="C1" s="8"/>
      <c r="D1" s="8"/>
      <c r="E1" s="8"/>
      <c r="F1" s="8"/>
      <c r="G1" s="8"/>
      <c r="H1" s="8"/>
      <c r="I1" s="8"/>
      <c r="J1" s="8"/>
      <c r="K1" s="8"/>
      <c r="L1" s="8"/>
      <c r="M1" s="8"/>
      <c r="N1" s="8"/>
      <c r="O1" s="8"/>
      <c r="P1" s="8"/>
      <c r="Q1" s="8"/>
      <c r="R1" s="8"/>
      <c r="S1" s="8"/>
      <c r="T1" s="8"/>
      <c r="U1" s="8"/>
      <c r="V1" s="8"/>
      <c r="W1" s="8"/>
      <c r="X1" s="8"/>
      <c r="Y1" s="8"/>
      <c r="Z1" s="8"/>
    </row>
    <row r="2" customFormat="false" ht="32.25" hidden="false" customHeight="true" outlineLevel="0" collapsed="false">
      <c r="A2" s="10" t="s">
        <v>53</v>
      </c>
      <c r="B2" s="9" t="n">
        <v>1</v>
      </c>
      <c r="C2" s="9" t="n">
        <v>2</v>
      </c>
      <c r="D2" s="9" t="n">
        <v>3</v>
      </c>
      <c r="E2" s="9" t="n">
        <v>4</v>
      </c>
      <c r="F2" s="9" t="n">
        <v>5</v>
      </c>
      <c r="G2" s="9" t="n">
        <v>6</v>
      </c>
      <c r="H2" s="9" t="n">
        <v>7</v>
      </c>
      <c r="I2" s="9" t="n">
        <v>8</v>
      </c>
      <c r="J2" s="9" t="n">
        <v>9</v>
      </c>
      <c r="K2" s="9" t="n">
        <v>10</v>
      </c>
      <c r="L2" s="9" t="n">
        <v>11</v>
      </c>
      <c r="M2" s="9" t="n">
        <v>12</v>
      </c>
      <c r="N2" s="9" t="n">
        <v>13</v>
      </c>
      <c r="O2" s="9" t="n">
        <v>14</v>
      </c>
      <c r="P2" s="9" t="n">
        <v>15</v>
      </c>
      <c r="Q2" s="9" t="n">
        <v>16</v>
      </c>
      <c r="R2" s="9" t="n">
        <v>17</v>
      </c>
      <c r="S2" s="9" t="n">
        <v>18</v>
      </c>
      <c r="T2" s="9" t="n">
        <v>19</v>
      </c>
      <c r="U2" s="9" t="n">
        <v>20</v>
      </c>
      <c r="V2" s="9" t="n">
        <v>21</v>
      </c>
      <c r="W2" s="9" t="n">
        <v>22</v>
      </c>
      <c r="X2" s="9" t="n">
        <v>23</v>
      </c>
      <c r="Y2" s="9" t="n">
        <v>24</v>
      </c>
      <c r="Z2" s="9" t="n">
        <v>25</v>
      </c>
    </row>
    <row r="3" customFormat="false" ht="32.25" hidden="false" customHeight="true" outlineLevel="0" collapsed="false">
      <c r="A3" s="10" t="s">
        <v>54</v>
      </c>
      <c r="B3" s="15" t="n">
        <f aca="false" t="array" ref="B3:B3">B$2</f>
        <v>1</v>
      </c>
      <c r="C3" s="15" t="n">
        <f aca="false" t="array" ref="C3:C3">C$2</f>
        <v>2</v>
      </c>
      <c r="D3" s="15" t="n">
        <f aca="false" t="array" ref="D3:D3">D$2</f>
        <v>3</v>
      </c>
      <c r="E3" s="15" t="n">
        <f aca="false" t="array" ref="E3:E3">E$2</f>
        <v>4</v>
      </c>
      <c r="F3" s="15" t="n">
        <f aca="false" t="array" ref="F3:F3">F$2</f>
        <v>5</v>
      </c>
      <c r="G3" s="15" t="n">
        <f aca="false" t="array" ref="G3:G3">G$2</f>
        <v>6</v>
      </c>
      <c r="H3" s="15" t="n">
        <f aca="false" t="array" ref="H3:H3">H$2</f>
        <v>7</v>
      </c>
      <c r="I3" s="15" t="n">
        <f aca="false" t="array" ref="I3:I3">I$2</f>
        <v>8</v>
      </c>
      <c r="J3" s="15" t="n">
        <f aca="false" t="array" ref="J3:J3">J$2</f>
        <v>9</v>
      </c>
      <c r="K3" s="15" t="n">
        <f aca="false" t="array" ref="K3:K3">K$2</f>
        <v>10</v>
      </c>
      <c r="L3" s="15" t="n">
        <f aca="false" t="array" ref="L3:L3">L$2</f>
        <v>11</v>
      </c>
      <c r="M3" s="15" t="n">
        <f aca="false" t="array" ref="M3:M3">M$2</f>
        <v>12</v>
      </c>
      <c r="N3" s="15" t="n">
        <f aca="false" t="array" ref="N3:N3">N$2</f>
        <v>13</v>
      </c>
      <c r="O3" s="15" t="n">
        <f aca="false" t="array" ref="O3:O3">O$2</f>
        <v>14</v>
      </c>
      <c r="P3" s="15" t="n">
        <f aca="false" t="array" ref="P3:P3">P$2</f>
        <v>15</v>
      </c>
      <c r="Q3" s="15" t="n">
        <f aca="false" t="array" ref="Q3:Q3">Q$2</f>
        <v>16</v>
      </c>
      <c r="R3" s="15" t="n">
        <f aca="false" t="array" ref="R3:R3">R$2</f>
        <v>17</v>
      </c>
      <c r="S3" s="15" t="n">
        <f aca="false" t="array" ref="S3:S3">S$2</f>
        <v>18</v>
      </c>
      <c r="T3" s="15" t="n">
        <f aca="false" t="array" ref="T3:T3">T$2</f>
        <v>19</v>
      </c>
      <c r="U3" s="15" t="n">
        <f aca="false" t="array" ref="U3:U3">U$2</f>
        <v>20</v>
      </c>
      <c r="V3" s="15" t="n">
        <f aca="false" t="array" ref="V3:V3">V$2</f>
        <v>21</v>
      </c>
      <c r="W3" s="15" t="n">
        <f aca="false" t="array" ref="W3:W3">W$2</f>
        <v>22</v>
      </c>
      <c r="X3" s="15" t="n">
        <f aca="false" t="array" ref="X3:X3">X$2</f>
        <v>23</v>
      </c>
      <c r="Y3" s="15" t="n">
        <f aca="false" t="array" ref="Y3:Y3">Y$2</f>
        <v>24</v>
      </c>
      <c r="Z3" s="15" t="n">
        <f aca="false" t="array" ref="Z3:Z3">Z$2</f>
        <v>25</v>
      </c>
    </row>
    <row r="4" customFormat="false" ht="31.5" hidden="false" customHeight="true" outlineLevel="0" collapsed="false">
      <c r="A4" s="10" t="s">
        <v>55</v>
      </c>
      <c r="B4" s="24" t="n">
        <f aca="false" t="array" ref="B4:B4">B3/'Sheet 1 - Variables'!$B$7</f>
        <v>0.166666666666667</v>
      </c>
      <c r="C4" s="24" t="n">
        <f aca="false" t="array" ref="C4:C4">C3/'Sheet 1 - Variables'!$B$7</f>
        <v>0.333333333333333</v>
      </c>
      <c r="D4" s="24" t="n">
        <f aca="false" t="array" ref="D4:D4">D3/'Sheet 1 - Variables'!$B$7</f>
        <v>0.5</v>
      </c>
      <c r="E4" s="24" t="n">
        <f aca="false" t="array" ref="E4:E4">E3/'Sheet 1 - Variables'!$B$7</f>
        <v>0.666666666666667</v>
      </c>
      <c r="F4" s="24" t="n">
        <f aca="false" t="array" ref="F4:F4">F3/'Sheet 1 - Variables'!$B$7</f>
        <v>0.833333333333333</v>
      </c>
      <c r="G4" s="24" t="n">
        <f aca="false" t="array" ref="G4:G4">G3/'Sheet 1 - Variables'!$B$7</f>
        <v>1</v>
      </c>
      <c r="H4" s="24" t="n">
        <f aca="false" t="array" ref="H4:H4">H3/'Sheet 1 - Variables'!$B$7</f>
        <v>1.16666666666667</v>
      </c>
      <c r="I4" s="24" t="n">
        <f aca="false" t="array" ref="I4:I4">I3/'Sheet 1 - Variables'!$B$7</f>
        <v>1.33333333333333</v>
      </c>
      <c r="J4" s="24" t="n">
        <f aca="false" t="array" ref="J4:J4">J3/'Sheet 1 - Variables'!$B$7</f>
        <v>1.5</v>
      </c>
      <c r="K4" s="24" t="n">
        <f aca="false" t="array" ref="K4:K4">K3/'Sheet 1 - Variables'!$B$7</f>
        <v>1.66666666666667</v>
      </c>
      <c r="L4" s="24" t="n">
        <f aca="false" t="array" ref="L4:L4">L3/'Sheet 1 - Variables'!$B$7</f>
        <v>1.83333333333333</v>
      </c>
      <c r="M4" s="24" t="n">
        <f aca="false" t="array" ref="M4:M4">M3/'Sheet 1 - Variables'!$B$7</f>
        <v>2</v>
      </c>
      <c r="N4" s="24" t="n">
        <f aca="false" t="array" ref="N4:N4">N3/'Sheet 1 - Variables'!$B$7</f>
        <v>2.16666666666667</v>
      </c>
      <c r="O4" s="24" t="n">
        <f aca="false" t="array" ref="O4:O4">O3/'Sheet 1 - Variables'!$B$7</f>
        <v>2.33333333333333</v>
      </c>
      <c r="P4" s="24" t="n">
        <f aca="false" t="array" ref="P4:P4">P3/'Sheet 1 - Variables'!$B$7</f>
        <v>2.5</v>
      </c>
      <c r="Q4" s="24" t="n">
        <f aca="false" t="array" ref="Q4:Q4">Q3/'Sheet 1 - Variables'!$B$7</f>
        <v>2.66666666666667</v>
      </c>
      <c r="R4" s="24" t="n">
        <f aca="false" t="array" ref="R4:R4">R3/'Sheet 1 - Variables'!$B$7</f>
        <v>2.83333333333333</v>
      </c>
      <c r="S4" s="24" t="n">
        <f aca="false" t="array" ref="S4:S4">S3/'Sheet 1 - Variables'!$B$7</f>
        <v>3</v>
      </c>
      <c r="T4" s="24" t="n">
        <f aca="false" t="array" ref="T4:T4">T3/'Sheet 1 - Variables'!$B$7</f>
        <v>3.16666666666667</v>
      </c>
      <c r="U4" s="24" t="n">
        <f aca="false" t="array" ref="U4:U4">U3/'Sheet 1 - Variables'!$B$7</f>
        <v>3.33333333333333</v>
      </c>
      <c r="V4" s="24" t="n">
        <f aca="false" t="array" ref="V4:V4">V3/'Sheet 1 - Variables'!$B$7</f>
        <v>3.5</v>
      </c>
      <c r="W4" s="24" t="n">
        <f aca="false" t="array" ref="W4:W4">W3/'Sheet 1 - Variables'!$B$7</f>
        <v>3.66666666666667</v>
      </c>
      <c r="X4" s="24" t="n">
        <f aca="false" t="array" ref="X4:X4">X3/'Sheet 1 - Variables'!$B$7</f>
        <v>3.83333333333333</v>
      </c>
      <c r="Y4" s="24" t="n">
        <f aca="false" t="array" ref="Y4:Y4">Y3/'Sheet 1 - Variables'!$B$7</f>
        <v>4</v>
      </c>
      <c r="Z4" s="24" t="n">
        <f aca="false" t="array" ref="Z4:Z4">Z3/'Sheet 1 - Variables'!$B$7</f>
        <v>4.16666666666667</v>
      </c>
    </row>
    <row r="5" customFormat="false" ht="19.5" hidden="false" customHeight="true" outlineLevel="0" collapsed="false">
      <c r="A5" s="10" t="s">
        <v>56</v>
      </c>
      <c r="B5" s="15" t="n">
        <v>1</v>
      </c>
      <c r="C5" s="15" t="n">
        <v>1</v>
      </c>
      <c r="D5" s="15" t="n">
        <v>1</v>
      </c>
      <c r="E5" s="15" t="n">
        <v>1</v>
      </c>
      <c r="F5" s="15" t="n">
        <v>1</v>
      </c>
      <c r="G5" s="15" t="n">
        <v>1</v>
      </c>
      <c r="H5" s="15" t="n">
        <v>1</v>
      </c>
      <c r="I5" s="15" t="n">
        <v>1</v>
      </c>
      <c r="J5" s="15" t="n">
        <v>1</v>
      </c>
      <c r="K5" s="15" t="n">
        <v>1</v>
      </c>
      <c r="L5" s="15" t="n">
        <v>1</v>
      </c>
      <c r="M5" s="15" t="n">
        <v>1</v>
      </c>
      <c r="N5" s="15" t="n">
        <v>1</v>
      </c>
      <c r="O5" s="15" t="n">
        <v>1</v>
      </c>
      <c r="P5" s="15" t="n">
        <v>1</v>
      </c>
      <c r="Q5" s="15" t="n">
        <v>1</v>
      </c>
      <c r="R5" s="15" t="n">
        <v>1</v>
      </c>
      <c r="S5" s="15" t="n">
        <v>1</v>
      </c>
      <c r="T5" s="15" t="n">
        <v>1</v>
      </c>
      <c r="U5" s="15" t="n">
        <v>1</v>
      </c>
      <c r="V5" s="15" t="n">
        <v>1</v>
      </c>
      <c r="W5" s="15" t="n">
        <v>1</v>
      </c>
      <c r="X5" s="15" t="n">
        <v>1</v>
      </c>
      <c r="Y5" s="15" t="n">
        <v>1</v>
      </c>
      <c r="Z5" s="15" t="n">
        <v>1</v>
      </c>
    </row>
    <row r="6" customFormat="false" ht="19.5" hidden="false" customHeight="true" outlineLevel="0" collapsed="false">
      <c r="A6" s="9"/>
      <c r="B6" s="15"/>
      <c r="C6" s="15"/>
      <c r="D6" s="15"/>
      <c r="E6" s="15"/>
      <c r="F6" s="15"/>
      <c r="G6" s="15"/>
      <c r="H6" s="15"/>
      <c r="I6" s="15"/>
      <c r="J6" s="15"/>
      <c r="K6" s="15"/>
      <c r="L6" s="15"/>
      <c r="M6" s="15"/>
      <c r="N6" s="15"/>
      <c r="O6" s="15"/>
      <c r="P6" s="15"/>
      <c r="Q6" s="15"/>
      <c r="R6" s="15"/>
      <c r="S6" s="15"/>
      <c r="T6" s="15"/>
      <c r="U6" s="15"/>
      <c r="V6" s="15"/>
      <c r="W6" s="15"/>
      <c r="X6" s="15"/>
      <c r="Y6" s="15"/>
      <c r="Z6" s="15"/>
    </row>
    <row r="7" customFormat="false" ht="19.5" hidden="false" customHeight="true" outlineLevel="0" collapsed="false">
      <c r="A7" s="9"/>
      <c r="B7" s="15"/>
      <c r="C7" s="15"/>
      <c r="D7" s="15"/>
      <c r="E7" s="15"/>
      <c r="F7" s="15"/>
      <c r="G7" s="15"/>
      <c r="H7" s="15"/>
      <c r="I7" s="15"/>
      <c r="J7" s="15"/>
      <c r="K7" s="15"/>
      <c r="L7" s="15"/>
      <c r="M7" s="15"/>
      <c r="N7" s="15"/>
      <c r="O7" s="15"/>
      <c r="P7" s="15"/>
      <c r="Q7" s="15"/>
      <c r="R7" s="15"/>
      <c r="S7" s="15"/>
      <c r="T7" s="15"/>
      <c r="U7" s="15"/>
      <c r="V7" s="15"/>
      <c r="W7" s="15"/>
      <c r="X7" s="15"/>
      <c r="Y7" s="15"/>
      <c r="Z7" s="15"/>
    </row>
    <row r="8" customFormat="false" ht="19.5" hidden="false" customHeight="true" outlineLevel="0" collapsed="false">
      <c r="A8" s="9"/>
      <c r="B8" s="15"/>
      <c r="C8" s="15"/>
      <c r="D8" s="15"/>
      <c r="E8" s="15"/>
      <c r="F8" s="15"/>
      <c r="G8" s="15"/>
      <c r="H8" s="15"/>
      <c r="I8" s="15"/>
      <c r="J8" s="15"/>
      <c r="K8" s="15"/>
      <c r="L8" s="15"/>
      <c r="M8" s="15"/>
      <c r="N8" s="15"/>
      <c r="O8" s="15"/>
      <c r="P8" s="15"/>
      <c r="Q8" s="15"/>
      <c r="R8" s="15"/>
      <c r="S8" s="15"/>
      <c r="T8" s="15"/>
      <c r="U8" s="15"/>
      <c r="V8" s="15"/>
      <c r="W8" s="15"/>
      <c r="X8" s="15"/>
      <c r="Y8" s="15"/>
      <c r="Z8" s="15"/>
    </row>
    <row r="9" customFormat="false" ht="31.5" hidden="false" customHeight="true" outlineLevel="0" collapsed="false">
      <c r="A9" s="10" t="s">
        <v>57</v>
      </c>
      <c r="B9" s="14" t="n">
        <f aca="false" t="array" ref="B9:B9">B3*'Sheet 1 - Variables'!$B3</f>
        <v>35</v>
      </c>
      <c r="C9" s="14" t="n">
        <f aca="false" t="array" ref="C9:C9">C3*'Sheet 1 - Variables'!$B3</f>
        <v>70</v>
      </c>
      <c r="D9" s="14" t="n">
        <f aca="false" t="array" ref="D9:D9">D3*'Sheet 1 - Variables'!$B3</f>
        <v>105</v>
      </c>
      <c r="E9" s="14" t="n">
        <f aca="false" t="array" ref="E9:E9">E3*'Sheet 1 - Variables'!$B3</f>
        <v>140</v>
      </c>
      <c r="F9" s="14" t="n">
        <f aca="false" t="array" ref="F9:F9">F3*'Sheet 1 - Variables'!$B3</f>
        <v>175</v>
      </c>
      <c r="G9" s="14" t="n">
        <f aca="false" t="array" ref="G9:G9">G3*'Sheet 1 - Variables'!$B3</f>
        <v>210</v>
      </c>
      <c r="H9" s="14" t="n">
        <f aca="false" t="array" ref="H9:H9">H3*'Sheet 1 - Variables'!$B3</f>
        <v>245</v>
      </c>
      <c r="I9" s="14" t="n">
        <f aca="false" t="array" ref="I9:I9">I3*'Sheet 1 - Variables'!$B3</f>
        <v>280</v>
      </c>
      <c r="J9" s="14" t="n">
        <f aca="false" t="array" ref="J9:J9">J3*'Sheet 1 - Variables'!$B3</f>
        <v>315</v>
      </c>
      <c r="K9" s="14" t="n">
        <f aca="false" t="array" ref="K9:K9">K3*'Sheet 1 - Variables'!$B3</f>
        <v>350</v>
      </c>
      <c r="L9" s="14" t="n">
        <f aca="false" t="array" ref="L9:L9">L3*'Sheet 1 - Variables'!$B3</f>
        <v>385</v>
      </c>
      <c r="M9" s="14" t="n">
        <f aca="false" t="array" ref="M9:M9">M3*'Sheet 1 - Variables'!$B3</f>
        <v>420</v>
      </c>
      <c r="N9" s="14" t="n">
        <f aca="false" t="array" ref="N9:N9">N3*'Sheet 1 - Variables'!$B3</f>
        <v>455</v>
      </c>
      <c r="O9" s="14" t="n">
        <f aca="false" t="array" ref="O9:O9">O3*'Sheet 1 - Variables'!$B3</f>
        <v>490</v>
      </c>
      <c r="P9" s="14" t="n">
        <f aca="false" t="array" ref="P9:P9">P3*'Sheet 1 - Variables'!$B3</f>
        <v>525</v>
      </c>
      <c r="Q9" s="14" t="n">
        <f aca="false" t="array" ref="Q9:Q9">Q3*'Sheet 1 - Variables'!$B3</f>
        <v>560</v>
      </c>
      <c r="R9" s="14" t="n">
        <f aca="false" t="array" ref="R9:R9">R3*'Sheet 1 - Variables'!$B3</f>
        <v>595</v>
      </c>
      <c r="S9" s="14" t="n">
        <f aca="false" t="array" ref="S9:S9">S3*'Sheet 1 - Variables'!$B3</f>
        <v>630</v>
      </c>
      <c r="T9" s="14" t="n">
        <f aca="false" t="array" ref="T9:T9">T3*'Sheet 1 - Variables'!$B3</f>
        <v>665</v>
      </c>
      <c r="U9" s="14" t="n">
        <f aca="false" t="array" ref="U9:U9">U3*'Sheet 1 - Variables'!$B3</f>
        <v>700</v>
      </c>
      <c r="V9" s="14" t="n">
        <f aca="false" t="array" ref="V9:V9">V3*'Sheet 1 - Variables'!$B3</f>
        <v>735</v>
      </c>
      <c r="W9" s="14" t="n">
        <f aca="false" t="array" ref="W9:W9">W3*'Sheet 1 - Variables'!$B3</f>
        <v>770</v>
      </c>
      <c r="X9" s="14" t="n">
        <f aca="false" t="array" ref="X9:X9">X3*'Sheet 1 - Variables'!$B3</f>
        <v>805</v>
      </c>
      <c r="Y9" s="14" t="n">
        <f aca="false" t="array" ref="Y9:Y9">Y3*'Sheet 1 - Variables'!$B3</f>
        <v>840</v>
      </c>
      <c r="Z9" s="14" t="n">
        <f aca="false" t="array" ref="Z9:Z9">Z3*'Sheet 1 - Variables'!$B3</f>
        <v>875</v>
      </c>
    </row>
    <row r="10" customFormat="false" ht="19.5" hidden="false" customHeight="true" outlineLevel="0" collapsed="false">
      <c r="A10" s="10" t="s">
        <v>58</v>
      </c>
      <c r="B10" s="14" t="n">
        <f aca="false" t="array" ref="B10:B10">B4*'Sheet 1 - Variables'!$B4</f>
        <v>10.8333333333333</v>
      </c>
      <c r="C10" s="14" t="n">
        <f aca="false" t="array" ref="C10:C10">C4*'Sheet 1 - Variables'!$B4</f>
        <v>21.6666666666667</v>
      </c>
      <c r="D10" s="14" t="n">
        <f aca="false" t="array" ref="D10:D10">D4*'Sheet 1 - Variables'!$B4</f>
        <v>32.5</v>
      </c>
      <c r="E10" s="14" t="n">
        <f aca="false" t="array" ref="E10:E10">E4*'Sheet 1 - Variables'!$B4</f>
        <v>43.3333333333333</v>
      </c>
      <c r="F10" s="14" t="n">
        <f aca="false" t="array" ref="F10:F10">F4*'Sheet 1 - Variables'!$B4</f>
        <v>54.1666666666667</v>
      </c>
      <c r="G10" s="14" t="n">
        <f aca="false" t="array" ref="G10:G10">G4*'Sheet 1 - Variables'!$B4</f>
        <v>65</v>
      </c>
      <c r="H10" s="14" t="n">
        <f aca="false" t="array" ref="H10:H10">H4*'Sheet 1 - Variables'!$B4</f>
        <v>75.8333333333333</v>
      </c>
      <c r="I10" s="14" t="n">
        <f aca="false" t="array" ref="I10:I10">I4*'Sheet 1 - Variables'!$B4</f>
        <v>86.6666666666667</v>
      </c>
      <c r="J10" s="14" t="n">
        <f aca="false" t="array" ref="J10:J10">J4*'Sheet 1 - Variables'!$B4</f>
        <v>97.5</v>
      </c>
      <c r="K10" s="14" t="n">
        <f aca="false" t="array" ref="K10:K10">K4*'Sheet 1 - Variables'!$B4</f>
        <v>108.333333333333</v>
      </c>
      <c r="L10" s="14" t="n">
        <f aca="false" t="array" ref="L10:L10">L4*'Sheet 1 - Variables'!$B4</f>
        <v>119.166666666667</v>
      </c>
      <c r="M10" s="14" t="n">
        <f aca="false" t="array" ref="M10:M10">M4*'Sheet 1 - Variables'!$B4</f>
        <v>130</v>
      </c>
      <c r="N10" s="14" t="n">
        <f aca="false" t="array" ref="N10:N10">N4*'Sheet 1 - Variables'!$B4</f>
        <v>140.833333333333</v>
      </c>
      <c r="O10" s="14" t="n">
        <f aca="false" t="array" ref="O10:O10">O4*'Sheet 1 - Variables'!$B4</f>
        <v>151.666666666667</v>
      </c>
      <c r="P10" s="14" t="n">
        <f aca="false" t="array" ref="P10:P10">P4*'Sheet 1 - Variables'!$B4</f>
        <v>162.5</v>
      </c>
      <c r="Q10" s="14" t="n">
        <f aca="false" t="array" ref="Q10:Q10">Q4*'Sheet 1 - Variables'!$B4</f>
        <v>173.333333333333</v>
      </c>
      <c r="R10" s="14" t="n">
        <f aca="false" t="array" ref="R10:R10">R4*'Sheet 1 - Variables'!$B4</f>
        <v>184.166666666667</v>
      </c>
      <c r="S10" s="14" t="n">
        <f aca="false" t="array" ref="S10:S10">S4*'Sheet 1 - Variables'!$B4</f>
        <v>195</v>
      </c>
      <c r="T10" s="14" t="n">
        <f aca="false" t="array" ref="T10:T10">T4*'Sheet 1 - Variables'!$B4</f>
        <v>205.833333333333</v>
      </c>
      <c r="U10" s="14" t="n">
        <f aca="false" t="array" ref="U10:U10">U4*'Sheet 1 - Variables'!$B4</f>
        <v>216.666666666667</v>
      </c>
      <c r="V10" s="14" t="n">
        <f aca="false" t="array" ref="V10:V10">V4*'Sheet 1 - Variables'!$B4</f>
        <v>227.5</v>
      </c>
      <c r="W10" s="14" t="n">
        <f aca="false" t="array" ref="W10:W10">W4*'Sheet 1 - Variables'!$B4</f>
        <v>238.333333333333</v>
      </c>
      <c r="X10" s="14" t="n">
        <f aca="false" t="array" ref="X10:X10">X4*'Sheet 1 - Variables'!$B4</f>
        <v>249.166666666667</v>
      </c>
      <c r="Y10" s="14" t="n">
        <f aca="false" t="array" ref="Y10:Y10">Y4*'Sheet 1 - Variables'!$B4</f>
        <v>260</v>
      </c>
      <c r="Z10" s="14" t="n">
        <f aca="false" t="array" ref="Z10:Z10">Z4*'Sheet 1 - Variables'!$B4</f>
        <v>270.833333333333</v>
      </c>
    </row>
    <row r="11" customFormat="false" ht="19.5" hidden="false" customHeight="true" outlineLevel="0" collapsed="false">
      <c r="A11" s="10" t="s">
        <v>59</v>
      </c>
      <c r="B11" s="14" t="n">
        <f aca="false" t="array" ref="B11:B11">B5*'Sheet 1 - Variables'!$B5</f>
        <v>55</v>
      </c>
      <c r="C11" s="14" t="n">
        <f aca="false" t="array" ref="C11:C11">C5*'Sheet 1 - Variables'!$B5</f>
        <v>55</v>
      </c>
      <c r="D11" s="14" t="n">
        <f aca="false" t="array" ref="D11:D11">D5*'Sheet 1 - Variables'!$B5</f>
        <v>55</v>
      </c>
      <c r="E11" s="14" t="n">
        <f aca="false" t="array" ref="E11:E11">E5*'Sheet 1 - Variables'!$B5</f>
        <v>55</v>
      </c>
      <c r="F11" s="14" t="n">
        <f aca="false" t="array" ref="F11:F11">F5*'Sheet 1 - Variables'!$B5</f>
        <v>55</v>
      </c>
      <c r="G11" s="14" t="n">
        <f aca="false" t="array" ref="G11:G11">G5*'Sheet 1 - Variables'!$B5</f>
        <v>55</v>
      </c>
      <c r="H11" s="14" t="n">
        <f aca="false" t="array" ref="H11:H11">H5*'Sheet 1 - Variables'!$B5</f>
        <v>55</v>
      </c>
      <c r="I11" s="14" t="n">
        <f aca="false" t="array" ref="I11:I11">I5*'Sheet 1 - Variables'!$B5</f>
        <v>55</v>
      </c>
      <c r="J11" s="14" t="n">
        <f aca="false" t="array" ref="J11:J11">J5*'Sheet 1 - Variables'!$B5</f>
        <v>55</v>
      </c>
      <c r="K11" s="14" t="n">
        <f aca="false" t="array" ref="K11:K11">K5*'Sheet 1 - Variables'!$B5</f>
        <v>55</v>
      </c>
      <c r="L11" s="14" t="n">
        <f aca="false" t="array" ref="L11:L11">L5*'Sheet 1 - Variables'!$B5</f>
        <v>55</v>
      </c>
      <c r="M11" s="14" t="n">
        <f aca="false" t="array" ref="M11:M11">M5*'Sheet 1 - Variables'!$B5</f>
        <v>55</v>
      </c>
      <c r="N11" s="14" t="n">
        <f aca="false" t="array" ref="N11:N11">N5*'Sheet 1 - Variables'!$B5</f>
        <v>55</v>
      </c>
      <c r="O11" s="14" t="n">
        <f aca="false" t="array" ref="O11:O11">O5*'Sheet 1 - Variables'!$B5</f>
        <v>55</v>
      </c>
      <c r="P11" s="14" t="n">
        <f aca="false" t="array" ref="P11:P11">P5*'Sheet 1 - Variables'!$B5</f>
        <v>55</v>
      </c>
      <c r="Q11" s="14" t="n">
        <f aca="false" t="array" ref="Q11:Q11">Q5*'Sheet 1 - Variables'!$B5</f>
        <v>55</v>
      </c>
      <c r="R11" s="14" t="n">
        <f aca="false" t="array" ref="R11:R11">R5*'Sheet 1 - Variables'!$B5</f>
        <v>55</v>
      </c>
      <c r="S11" s="14" t="n">
        <f aca="false" t="array" ref="S11:S11">S5*'Sheet 1 - Variables'!$B5</f>
        <v>55</v>
      </c>
      <c r="T11" s="14" t="n">
        <f aca="false" t="array" ref="T11:T11">T5*'Sheet 1 - Variables'!$B5</f>
        <v>55</v>
      </c>
      <c r="U11" s="14" t="n">
        <f aca="false" t="array" ref="U11:U11">U5*'Sheet 1 - Variables'!$B5</f>
        <v>55</v>
      </c>
      <c r="V11" s="14" t="n">
        <f aca="false" t="array" ref="V11:V11">V5*'Sheet 1 - Variables'!$B5</f>
        <v>55</v>
      </c>
      <c r="W11" s="14" t="n">
        <f aca="false" t="array" ref="W11:W11">W5*'Sheet 1 - Variables'!$B5</f>
        <v>55</v>
      </c>
      <c r="X11" s="14" t="n">
        <f aca="false" t="array" ref="X11:X11">X5*'Sheet 1 - Variables'!$B5</f>
        <v>55</v>
      </c>
      <c r="Y11" s="14" t="n">
        <f aca="false" t="array" ref="Y11:Y11">Y5*'Sheet 1 - Variables'!$B5</f>
        <v>55</v>
      </c>
      <c r="Z11" s="14" t="n">
        <f aca="false" t="array" ref="Z11:Z11">Z5*'Sheet 1 - Variables'!$B5</f>
        <v>55</v>
      </c>
    </row>
    <row r="12" customFormat="false" ht="19.5" hidden="false" customHeight="true" outlineLevel="0" collapsed="false">
      <c r="A12" s="10" t="s">
        <v>60</v>
      </c>
      <c r="B12" s="14" t="n">
        <f aca="false" t="array" ref="B12:B12">B3*'Sheet 1 - Variables'!$B6</f>
        <v>10</v>
      </c>
      <c r="C12" s="14" t="n">
        <f aca="false" t="array" ref="C12:C12">C3*'Sheet 1 - Variables'!$B6</f>
        <v>20</v>
      </c>
      <c r="D12" s="14" t="n">
        <f aca="false" t="array" ref="D12:D12">D3*'Sheet 1 - Variables'!$B6</f>
        <v>30</v>
      </c>
      <c r="E12" s="14" t="n">
        <f aca="false" t="array" ref="E12:E12">E3*'Sheet 1 - Variables'!$B6</f>
        <v>40</v>
      </c>
      <c r="F12" s="14" t="n">
        <f aca="false" t="array" ref="F12:F12">F3*'Sheet 1 - Variables'!$B6</f>
        <v>50</v>
      </c>
      <c r="G12" s="14" t="n">
        <f aca="false" t="array" ref="G12:G12">G3*'Sheet 1 - Variables'!$B6</f>
        <v>60</v>
      </c>
      <c r="H12" s="14" t="n">
        <f aca="false" t="array" ref="H12:H12">H3*'Sheet 1 - Variables'!$B6</f>
        <v>70</v>
      </c>
      <c r="I12" s="14" t="n">
        <f aca="false" t="array" ref="I12:I12">I3*'Sheet 1 - Variables'!$B6</f>
        <v>80</v>
      </c>
      <c r="J12" s="14" t="n">
        <f aca="false" t="array" ref="J12:J12">J3*'Sheet 1 - Variables'!$B6</f>
        <v>90</v>
      </c>
      <c r="K12" s="14" t="n">
        <f aca="false" t="array" ref="K12:K12">K3*'Sheet 1 - Variables'!$B6</f>
        <v>100</v>
      </c>
      <c r="L12" s="14" t="n">
        <f aca="false" t="array" ref="L12:L12">L3*'Sheet 1 - Variables'!$B6</f>
        <v>110</v>
      </c>
      <c r="M12" s="14" t="n">
        <f aca="false" t="array" ref="M12:M12">M3*'Sheet 1 - Variables'!$B6</f>
        <v>120</v>
      </c>
      <c r="N12" s="14" t="n">
        <f aca="false" t="array" ref="N12:N12">N3*'Sheet 1 - Variables'!$B6</f>
        <v>130</v>
      </c>
      <c r="O12" s="14" t="n">
        <f aca="false" t="array" ref="O12:O12">O3*'Sheet 1 - Variables'!$B6</f>
        <v>140</v>
      </c>
      <c r="P12" s="14" t="n">
        <f aca="false" t="array" ref="P12:P12">P3*'Sheet 1 - Variables'!$B6</f>
        <v>150</v>
      </c>
      <c r="Q12" s="14" t="n">
        <f aca="false" t="array" ref="Q12:Q12">Q3*'Sheet 1 - Variables'!$B6</f>
        <v>160</v>
      </c>
      <c r="R12" s="14" t="n">
        <f aca="false" t="array" ref="R12:R12">R3*'Sheet 1 - Variables'!$B6</f>
        <v>170</v>
      </c>
      <c r="S12" s="14" t="n">
        <f aca="false" t="array" ref="S12:S12">S3*'Sheet 1 - Variables'!$B6</f>
        <v>180</v>
      </c>
      <c r="T12" s="14" t="n">
        <f aca="false" t="array" ref="T12:T12">T3*'Sheet 1 - Variables'!$B6</f>
        <v>190</v>
      </c>
      <c r="U12" s="14" t="n">
        <f aca="false" t="array" ref="U12:U12">U3*'Sheet 1 - Variables'!$B6</f>
        <v>200</v>
      </c>
      <c r="V12" s="14" t="n">
        <f aca="false" t="array" ref="V12:V12">V3*'Sheet 1 - Variables'!$B6</f>
        <v>210</v>
      </c>
      <c r="W12" s="14" t="n">
        <f aca="false" t="array" ref="W12:W12">W3*'Sheet 1 - Variables'!$B6</f>
        <v>220</v>
      </c>
      <c r="X12" s="14" t="n">
        <f aca="false" t="array" ref="X12:X12">X3*'Sheet 1 - Variables'!$B6</f>
        <v>230</v>
      </c>
      <c r="Y12" s="14" t="n">
        <f aca="false" t="array" ref="Y12:Y12">Y3*'Sheet 1 - Variables'!$B6</f>
        <v>240</v>
      </c>
      <c r="Z12" s="14" t="n">
        <f aca="false" t="array" ref="Z12:Z12">Z3*'Sheet 1 - Variables'!$B6</f>
        <v>250</v>
      </c>
    </row>
    <row r="13" customFormat="false" ht="19.5" hidden="false" customHeight="true" outlineLevel="0" collapsed="false">
      <c r="A13" s="9"/>
      <c r="B13" s="15"/>
      <c r="C13" s="15"/>
      <c r="D13" s="15"/>
      <c r="E13" s="15"/>
      <c r="F13" s="15"/>
      <c r="G13" s="15"/>
      <c r="H13" s="15"/>
      <c r="I13" s="15"/>
      <c r="J13" s="15"/>
      <c r="K13" s="15"/>
      <c r="L13" s="15"/>
      <c r="M13" s="15"/>
      <c r="N13" s="15"/>
      <c r="O13" s="15"/>
      <c r="P13" s="15"/>
      <c r="Q13" s="15"/>
      <c r="R13" s="15"/>
      <c r="S13" s="15"/>
      <c r="T13" s="15"/>
      <c r="U13" s="15"/>
      <c r="V13" s="15"/>
      <c r="W13" s="15"/>
      <c r="X13" s="15"/>
      <c r="Y13" s="15"/>
      <c r="Z13" s="15"/>
    </row>
    <row r="14" customFormat="false" ht="19.5" hidden="false" customHeight="true" outlineLevel="0" collapsed="false">
      <c r="A14" s="9"/>
      <c r="B14" s="15"/>
      <c r="C14" s="15"/>
      <c r="D14" s="15"/>
      <c r="E14" s="15"/>
      <c r="F14" s="15"/>
      <c r="G14" s="15"/>
      <c r="H14" s="15"/>
      <c r="I14" s="15"/>
      <c r="J14" s="15"/>
      <c r="K14" s="15"/>
      <c r="L14" s="15"/>
      <c r="M14" s="15"/>
      <c r="N14" s="15"/>
      <c r="O14" s="15"/>
      <c r="P14" s="15"/>
      <c r="Q14" s="15"/>
      <c r="R14" s="15"/>
      <c r="S14" s="15"/>
      <c r="T14" s="15"/>
      <c r="U14" s="15"/>
      <c r="V14" s="15"/>
      <c r="W14" s="15"/>
      <c r="X14" s="15"/>
      <c r="Y14" s="15"/>
      <c r="Z14" s="15"/>
    </row>
    <row r="15" customFormat="false" ht="19.5" hidden="false" customHeight="true" outlineLevel="0" collapsed="false">
      <c r="A15" s="10" t="s">
        <v>61</v>
      </c>
      <c r="B15" s="25" t="n">
        <f aca="false" t="array" ref="B15:B15">B9-B10-B11-B12</f>
        <v>-40.8333333333333</v>
      </c>
      <c r="C15" s="25" t="n">
        <f aca="false" t="array" ref="C15:C15">C9-C10-C11-C12</f>
        <v>-26.6666666666667</v>
      </c>
      <c r="D15" s="25" t="n">
        <f aca="false" t="array" ref="D15:D15">D9-D10-D11-D12</f>
        <v>-12.5</v>
      </c>
      <c r="E15" s="25" t="n">
        <f aca="false" t="array" ref="E15:E15">E9-E10-E11-E12</f>
        <v>1.66666666666667</v>
      </c>
      <c r="F15" s="25" t="n">
        <f aca="false" t="array" ref="F15:F15">F9-F10-F11-F12</f>
        <v>15.8333333333333</v>
      </c>
      <c r="G15" s="25" t="n">
        <f aca="false" t="array" ref="G15:G15">G9-G10-G11-G12</f>
        <v>30</v>
      </c>
      <c r="H15" s="25" t="n">
        <f aca="false" t="array" ref="H15:H15">H9-H10-H11-H12</f>
        <v>44.1666666666667</v>
      </c>
      <c r="I15" s="25" t="n">
        <f aca="false" t="array" ref="I15:I15">I9-I10-I11-I12</f>
        <v>58.3333333333333</v>
      </c>
      <c r="J15" s="25" t="n">
        <f aca="false" t="array" ref="J15:J15">J9-J10-J11-J12</f>
        <v>72.5</v>
      </c>
      <c r="K15" s="25" t="n">
        <f aca="false" t="array" ref="K15:K15">K9-K10-K11-K12</f>
        <v>86.6666666666667</v>
      </c>
      <c r="L15" s="25" t="n">
        <f aca="false" t="array" ref="L15:L15">L9-L10-L11-L12</f>
        <v>100.833333333333</v>
      </c>
      <c r="M15" s="25" t="n">
        <f aca="false" t="array" ref="M15:M15">M9-M10-M11-M12</f>
        <v>115</v>
      </c>
      <c r="N15" s="25" t="n">
        <f aca="false" t="array" ref="N15:N15">N9-N10-N11-N12</f>
        <v>129.166666666667</v>
      </c>
      <c r="O15" s="25" t="n">
        <f aca="false" t="array" ref="O15:O15">O9-O10-O11-O12</f>
        <v>143.333333333333</v>
      </c>
      <c r="P15" s="25" t="n">
        <f aca="false" t="array" ref="P15:P15">P9-P10-P11-P12</f>
        <v>157.5</v>
      </c>
      <c r="Q15" s="25" t="n">
        <f aca="false" t="array" ref="Q15:Q15">Q9-Q10-Q11-Q12</f>
        <v>171.666666666667</v>
      </c>
      <c r="R15" s="25" t="n">
        <f aca="false" t="array" ref="R15:R15">R9-R10-R11-R12</f>
        <v>185.833333333333</v>
      </c>
      <c r="S15" s="25" t="n">
        <f aca="false" t="array" ref="S15:S15">S9-S10-S11-S12</f>
        <v>200</v>
      </c>
      <c r="T15" s="25" t="n">
        <f aca="false" t="array" ref="T15:T15">T9-T10-T11-T12</f>
        <v>214.166666666667</v>
      </c>
      <c r="U15" s="25" t="n">
        <f aca="false" t="array" ref="U15:U15">U9-U10-U11-U12</f>
        <v>228.333333333333</v>
      </c>
      <c r="V15" s="25" t="n">
        <f aca="false" t="array" ref="V15:V15">V9-V10-V11-V12</f>
        <v>242.5</v>
      </c>
      <c r="W15" s="25" t="n">
        <f aca="false" t="array" ref="W15:W15">W9-W10-W11-W12</f>
        <v>256.666666666667</v>
      </c>
      <c r="X15" s="25" t="n">
        <f aca="false" t="array" ref="X15:X15">X9-X10-X11-X12</f>
        <v>270.833333333333</v>
      </c>
      <c r="Y15" s="25" t="n">
        <f aca="false" t="array" ref="Y15:Y15">Y9-Y10-Y11-Y12</f>
        <v>285</v>
      </c>
      <c r="Z15" s="25" t="n">
        <f aca="false" t="array" ref="Z15:Z15">Z9-Z10-Z11-Z12</f>
        <v>299.166666666667</v>
      </c>
    </row>
    <row r="16" customFormat="false" ht="43.5" hidden="false" customHeight="true" outlineLevel="0" collapsed="false">
      <c r="A16" s="10" t="s">
        <v>62</v>
      </c>
      <c r="B16" s="25" t="n">
        <f aca="false" t="array" ref="B16:B16">B15+B11</f>
        <v>14.1666666666667</v>
      </c>
      <c r="C16" s="25" t="n">
        <f aca="false" t="array" ref="C16:C16">C15+C11</f>
        <v>28.3333333333333</v>
      </c>
      <c r="D16" s="25" t="n">
        <f aca="false" t="array" ref="D16:D16">D15+D11</f>
        <v>42.5</v>
      </c>
      <c r="E16" s="25" t="n">
        <f aca="false" t="array" ref="E16:E16">E15+E11</f>
        <v>56.6666666666667</v>
      </c>
      <c r="F16" s="25" t="n">
        <f aca="false" t="array" ref="F16:F16">F15+F11</f>
        <v>70.8333333333333</v>
      </c>
      <c r="G16" s="25" t="n">
        <f aca="false" t="array" ref="G16:G16">G15+G11</f>
        <v>85</v>
      </c>
      <c r="H16" s="25" t="n">
        <f aca="false" t="array" ref="H16:H16">H15+H11</f>
        <v>99.1666666666667</v>
      </c>
      <c r="I16" s="25" t="n">
        <f aca="false" t="array" ref="I16:I16">I15+I11</f>
        <v>113.333333333333</v>
      </c>
      <c r="J16" s="25" t="n">
        <f aca="false" t="array" ref="J16:J16">J15+J11</f>
        <v>127.5</v>
      </c>
      <c r="K16" s="25" t="n">
        <f aca="false" t="array" ref="K16:K16">K15+K11</f>
        <v>141.666666666667</v>
      </c>
      <c r="L16" s="25" t="n">
        <f aca="false" t="array" ref="L16:L16">L15+L11</f>
        <v>155.833333333333</v>
      </c>
      <c r="M16" s="25" t="n">
        <f aca="false" t="array" ref="M16:M16">M15+M11</f>
        <v>170</v>
      </c>
      <c r="N16" s="25" t="n">
        <f aca="false" t="array" ref="N16:N16">N15+N11</f>
        <v>184.166666666667</v>
      </c>
      <c r="O16" s="25" t="n">
        <f aca="false" t="array" ref="O16:O16">O15+O11</f>
        <v>198.333333333333</v>
      </c>
      <c r="P16" s="25" t="n">
        <f aca="false" t="array" ref="P16:P16">P15+P11</f>
        <v>212.5</v>
      </c>
      <c r="Q16" s="25" t="n">
        <f aca="false" t="array" ref="Q16:Q16">Q15+Q11</f>
        <v>226.666666666667</v>
      </c>
      <c r="R16" s="25" t="n">
        <f aca="false" t="array" ref="R16:R16">R15+R11</f>
        <v>240.833333333333</v>
      </c>
      <c r="S16" s="25" t="n">
        <f aca="false" t="array" ref="S16:S16">S15+S11</f>
        <v>255</v>
      </c>
      <c r="T16" s="25" t="n">
        <f aca="false" t="array" ref="T16:T16">T15+T11</f>
        <v>269.166666666667</v>
      </c>
      <c r="U16" s="25" t="n">
        <f aca="false" t="array" ref="U16:U16">U15+U11</f>
        <v>283.333333333333</v>
      </c>
      <c r="V16" s="25" t="n">
        <f aca="false" t="array" ref="V16:V16">V15+V11</f>
        <v>297.5</v>
      </c>
      <c r="W16" s="25" t="n">
        <f aca="false" t="array" ref="W16:W16">W15+W11</f>
        <v>311.666666666667</v>
      </c>
      <c r="X16" s="25" t="n">
        <f aca="false" t="array" ref="X16:X16">X15+X11</f>
        <v>325.833333333333</v>
      </c>
      <c r="Y16" s="25" t="n">
        <f aca="false" t="array" ref="Y16:Y16">Y15+Y11</f>
        <v>340</v>
      </c>
      <c r="Z16" s="25" t="n">
        <f aca="false" t="array" ref="Z16:Z16">Z15+Z11</f>
        <v>354.166666666667</v>
      </c>
    </row>
    <row r="17" customFormat="false" ht="19.5" hidden="false" customHeight="true" outlineLevel="0" collapsed="false">
      <c r="A17" s="9"/>
      <c r="B17" s="15"/>
      <c r="C17" s="15"/>
      <c r="D17" s="15"/>
      <c r="E17" s="15"/>
      <c r="F17" s="15"/>
      <c r="G17" s="15"/>
      <c r="H17" s="15"/>
      <c r="I17" s="15"/>
      <c r="J17" s="15"/>
      <c r="K17" s="15"/>
      <c r="L17" s="15"/>
      <c r="M17" s="15"/>
      <c r="N17" s="15"/>
      <c r="O17" s="15"/>
      <c r="P17" s="15"/>
      <c r="Q17" s="15"/>
      <c r="R17" s="15"/>
      <c r="S17" s="15"/>
      <c r="T17" s="15"/>
      <c r="U17" s="15"/>
      <c r="V17" s="15"/>
      <c r="W17" s="15"/>
      <c r="X17" s="15"/>
      <c r="Y17" s="15"/>
      <c r="Z17" s="15"/>
    </row>
    <row r="18" s="28" customFormat="true" ht="19.5" hidden="false" customHeight="true" outlineLevel="0" collapsed="false">
      <c r="A18" s="26" t="s">
        <v>63</v>
      </c>
      <c r="B18" s="27" t="n">
        <f aca="false" t="array" ref="B18:B18">B15*'Sheet 1 - Variables'!$B$9</f>
        <v>-1878.33333333333</v>
      </c>
      <c r="C18" s="27" t="n">
        <f aca="false" t="array" ref="C18:C18">C15*'Sheet 1 - Variables'!$B$9</f>
        <v>-1226.66666666667</v>
      </c>
      <c r="D18" s="27" t="n">
        <f aca="false" t="array" ref="D18:D18">D15*'Sheet 1 - Variables'!$B$9</f>
        <v>-575</v>
      </c>
      <c r="E18" s="27" t="n">
        <f aca="false" t="array" ref="E18:E18">E15*'Sheet 1 - Variables'!$B$9</f>
        <v>76.6666666666669</v>
      </c>
      <c r="F18" s="27" t="n">
        <f aca="false" t="array" ref="F18:F18">F15*'Sheet 1 - Variables'!$B$9</f>
        <v>728.333333333333</v>
      </c>
      <c r="G18" s="27" t="n">
        <f aca="false" t="array" ref="G18:G18">G15*'Sheet 1 - Variables'!$B$9</f>
        <v>1380</v>
      </c>
      <c r="H18" s="27" t="n">
        <f aca="false" t="array" ref="H18:H18">H15*'Sheet 1 - Variables'!$B$9</f>
        <v>2031.66666666667</v>
      </c>
      <c r="I18" s="27" t="n">
        <f aca="false" t="array" ref="I18:I18">I15*'Sheet 1 - Variables'!$B$9</f>
        <v>2683.33333333333</v>
      </c>
      <c r="J18" s="27" t="n">
        <f aca="false" t="array" ref="J18:J18">J15*'Sheet 1 - Variables'!$B$9</f>
        <v>3335</v>
      </c>
      <c r="K18" s="27" t="n">
        <f aca="false" t="array" ref="K18:K18">K15*'Sheet 1 - Variables'!$B$9</f>
        <v>3986.66666666667</v>
      </c>
      <c r="L18" s="27" t="n">
        <f aca="false" t="array" ref="L18:L18">L15*'Sheet 1 - Variables'!$B$9</f>
        <v>4638.33333333334</v>
      </c>
      <c r="M18" s="27" t="n">
        <f aca="false" t="array" ref="M18:M18">M15*'Sheet 1 - Variables'!$B$9</f>
        <v>5290</v>
      </c>
      <c r="N18" s="27" t="n">
        <f aca="false" t="array" ref="N18:N18">N15*'Sheet 1 - Variables'!$B$9</f>
        <v>5941.66666666667</v>
      </c>
      <c r="O18" s="27" t="n">
        <f aca="false" t="array" ref="O18:O18">O15*'Sheet 1 - Variables'!$B$9</f>
        <v>6593.33333333333</v>
      </c>
      <c r="P18" s="27" t="n">
        <f aca="false" t="array" ref="P18:P18">P15*'Sheet 1 - Variables'!$B$9</f>
        <v>7245</v>
      </c>
      <c r="Q18" s="27" t="n">
        <f aca="false" t="array" ref="Q18:Q18">Q15*'Sheet 1 - Variables'!$B$9</f>
        <v>7896.66666666667</v>
      </c>
      <c r="R18" s="27" t="n">
        <f aca="false" t="array" ref="R18:R18">R15*'Sheet 1 - Variables'!$B$9</f>
        <v>8548.33333333333</v>
      </c>
      <c r="S18" s="27" t="n">
        <f aca="false" t="array" ref="S18:S18">S15*'Sheet 1 - Variables'!$B$9</f>
        <v>9200</v>
      </c>
      <c r="T18" s="27" t="n">
        <f aca="false" t="array" ref="T18:T18">T15*'Sheet 1 - Variables'!$B$9</f>
        <v>9851.66666666667</v>
      </c>
      <c r="U18" s="27" t="n">
        <f aca="false" t="array" ref="U18:U18">U15*'Sheet 1 - Variables'!$B$9</f>
        <v>10503.3333333333</v>
      </c>
      <c r="V18" s="27" t="n">
        <f aca="false" t="array" ref="V18:V18">V15*'Sheet 1 - Variables'!$B$9</f>
        <v>11155</v>
      </c>
      <c r="W18" s="27" t="n">
        <f aca="false" t="array" ref="W18:W18">W15*'Sheet 1 - Variables'!$B$9</f>
        <v>11806.6666666667</v>
      </c>
      <c r="X18" s="27" t="n">
        <f aca="false" t="array" ref="X18:X18">X15*'Sheet 1 - Variables'!$B$9</f>
        <v>12458.3333333333</v>
      </c>
      <c r="Y18" s="27" t="n">
        <f aca="false" t="array" ref="Y18:Y18">Y15*'Sheet 1 - Variables'!$B$9</f>
        <v>13110</v>
      </c>
      <c r="Z18" s="27" t="n">
        <f aca="false" t="array" ref="Z18:Z18">Z15*'Sheet 1 - Variables'!$B$9</f>
        <v>13761.6666666667</v>
      </c>
    </row>
    <row r="19" customFormat="false" ht="43.5" hidden="false" customHeight="true" outlineLevel="0" collapsed="false">
      <c r="A19" s="10" t="s">
        <v>64</v>
      </c>
      <c r="B19" s="25" t="n">
        <f aca="false" t="array" ref="B19:B19">B16*'Sheet 1 - Variables'!$B$9</f>
        <v>651.666666666667</v>
      </c>
      <c r="C19" s="25" t="n">
        <f aca="false" t="array" ref="C19:C19">C16*'Sheet 1 - Variables'!$B$9</f>
        <v>1303.33333333333</v>
      </c>
      <c r="D19" s="25" t="n">
        <f aca="false" t="array" ref="D19:D19">D16*'Sheet 1 - Variables'!$B$9</f>
        <v>1955</v>
      </c>
      <c r="E19" s="25" t="n">
        <f aca="false" t="array" ref="E19:E19">E16*'Sheet 1 - Variables'!$B$9</f>
        <v>2606.66666666667</v>
      </c>
      <c r="F19" s="25" t="n">
        <f aca="false" t="array" ref="F19:F19">F16*'Sheet 1 - Variables'!$B$9</f>
        <v>3258.33333333333</v>
      </c>
      <c r="G19" s="25" t="n">
        <f aca="false" t="array" ref="G19:G19">G16*'Sheet 1 - Variables'!$B$9</f>
        <v>3910</v>
      </c>
      <c r="H19" s="25" t="n">
        <f aca="false" t="array" ref="H19:H19">H16*'Sheet 1 - Variables'!$B$9</f>
        <v>4561.66666666667</v>
      </c>
      <c r="I19" s="25" t="n">
        <f aca="false" t="array" ref="I19:I19">I16*'Sheet 1 - Variables'!$B$9</f>
        <v>5213.33333333333</v>
      </c>
      <c r="J19" s="25" t="n">
        <f aca="false" t="array" ref="J19:J19">J16*'Sheet 1 - Variables'!$B$9</f>
        <v>5865</v>
      </c>
      <c r="K19" s="25" t="n">
        <f aca="false" t="array" ref="K19:K19">K16*'Sheet 1 - Variables'!$B$9</f>
        <v>6516.66666666667</v>
      </c>
      <c r="L19" s="25" t="n">
        <f aca="false" t="array" ref="L19:L19">L16*'Sheet 1 - Variables'!$B$9</f>
        <v>7168.33333333334</v>
      </c>
      <c r="M19" s="25" t="n">
        <f aca="false" t="array" ref="M19:M19">M16*'Sheet 1 - Variables'!$B$9</f>
        <v>7820</v>
      </c>
      <c r="N19" s="25" t="n">
        <f aca="false" t="array" ref="N19:N19">N16*'Sheet 1 - Variables'!$B$9</f>
        <v>8471.66666666667</v>
      </c>
      <c r="O19" s="25" t="n">
        <f aca="false" t="array" ref="O19:O19">O16*'Sheet 1 - Variables'!$B$9</f>
        <v>9123.33333333333</v>
      </c>
      <c r="P19" s="25" t="n">
        <f aca="false" t="array" ref="P19:P19">P16*'Sheet 1 - Variables'!$B$9</f>
        <v>9775</v>
      </c>
      <c r="Q19" s="25" t="n">
        <f aca="false" t="array" ref="Q19:Q19">Q16*'Sheet 1 - Variables'!$B$9</f>
        <v>10426.6666666667</v>
      </c>
      <c r="R19" s="25" t="n">
        <f aca="false" t="array" ref="R19:R19">R16*'Sheet 1 - Variables'!$B$9</f>
        <v>11078.3333333333</v>
      </c>
      <c r="S19" s="25" t="n">
        <f aca="false" t="array" ref="S19:S19">S16*'Sheet 1 - Variables'!$B$9</f>
        <v>11730</v>
      </c>
      <c r="T19" s="25" t="n">
        <f aca="false" t="array" ref="T19:T19">T16*'Sheet 1 - Variables'!$B$9</f>
        <v>12381.6666666667</v>
      </c>
      <c r="U19" s="25" t="n">
        <f aca="false" t="array" ref="U19:U19">U16*'Sheet 1 - Variables'!$B$9</f>
        <v>13033.3333333333</v>
      </c>
      <c r="V19" s="25" t="n">
        <f aca="false" t="array" ref="V19:V19">V16*'Sheet 1 - Variables'!$B$9</f>
        <v>13685</v>
      </c>
      <c r="W19" s="25" t="n">
        <f aca="false" t="array" ref="W19:W19">W16*'Sheet 1 - Variables'!$B$9</f>
        <v>14336.6666666667</v>
      </c>
      <c r="X19" s="25" t="n">
        <f aca="false" t="array" ref="X19:X19">X16*'Sheet 1 - Variables'!$B$9</f>
        <v>14988.3333333333</v>
      </c>
      <c r="Y19" s="25" t="n">
        <f aca="false" t="array" ref="Y19:Y19">Y16*'Sheet 1 - Variables'!$B$9</f>
        <v>15640</v>
      </c>
      <c r="Z19" s="25" t="n">
        <f aca="false" t="array" ref="Z19:Z19">Z16*'Sheet 1 - Variables'!$B$9</f>
        <v>16291.6666666667</v>
      </c>
    </row>
    <row r="20" customFormat="false" ht="19.5" hidden="false" customHeight="true" outlineLevel="0" collapsed="false">
      <c r="A20" s="9"/>
      <c r="B20" s="15"/>
      <c r="C20" s="15"/>
      <c r="D20" s="15"/>
      <c r="E20" s="15"/>
      <c r="F20" s="15"/>
      <c r="G20" s="15"/>
      <c r="H20" s="15"/>
      <c r="I20" s="15"/>
      <c r="J20" s="15"/>
      <c r="K20" s="15"/>
      <c r="L20" s="15"/>
      <c r="M20" s="15"/>
      <c r="N20" s="15"/>
      <c r="O20" s="15"/>
      <c r="P20" s="15"/>
      <c r="Q20" s="15"/>
      <c r="R20" s="15"/>
      <c r="S20" s="15"/>
      <c r="T20" s="15"/>
      <c r="U20" s="15"/>
      <c r="V20" s="15"/>
      <c r="W20" s="15"/>
      <c r="X20" s="15"/>
      <c r="Y20" s="15"/>
      <c r="Z20" s="15"/>
    </row>
    <row r="21" customFormat="false" ht="67.5" hidden="false" customHeight="true" outlineLevel="0" collapsed="false">
      <c r="A21" s="10" t="s">
        <v>65</v>
      </c>
      <c r="B21" s="24" t="n">
        <f aca="false" t="array" ref="B21:B21">B3+B4+B5</f>
        <v>2.16666666666667</v>
      </c>
      <c r="C21" s="24" t="n">
        <f aca="false" t="array" ref="C21:C21">C3+C4+C5</f>
        <v>3.33333333333333</v>
      </c>
      <c r="D21" s="24" t="n">
        <f aca="false" t="array" ref="D21:D21">D3+D4+D5</f>
        <v>4.5</v>
      </c>
      <c r="E21" s="24" t="n">
        <f aca="false" t="array" ref="E21:E21">E3+E4+E5</f>
        <v>5.66666666666667</v>
      </c>
      <c r="F21" s="24" t="n">
        <f aca="false" t="array" ref="F21:F21">F3+F4+F5</f>
        <v>6.83333333333333</v>
      </c>
      <c r="G21" s="24" t="n">
        <f aca="false" t="array" ref="G21:G21">G3+G4+G5</f>
        <v>8</v>
      </c>
      <c r="H21" s="24" t="n">
        <f aca="false" t="array" ref="H21:H21">H3+H4+H5</f>
        <v>9.16666666666667</v>
      </c>
      <c r="I21" s="24" t="n">
        <f aca="false" t="array" ref="I21:I21">I3+I4+I5</f>
        <v>10.3333333333333</v>
      </c>
      <c r="J21" s="24" t="n">
        <f aca="false" t="array" ref="J21:J21">J3+J4+J5</f>
        <v>11.5</v>
      </c>
      <c r="K21" s="24" t="n">
        <f aca="false" t="array" ref="K21:K21">K3+K4+K5</f>
        <v>12.6666666666667</v>
      </c>
      <c r="L21" s="24" t="n">
        <f aca="false" t="array" ref="L21:L21">L3+L4+L5</f>
        <v>13.8333333333333</v>
      </c>
      <c r="M21" s="24" t="n">
        <f aca="false" t="array" ref="M21:M21">M3+M4+M5</f>
        <v>15</v>
      </c>
      <c r="N21" s="24" t="n">
        <f aca="false" t="array" ref="N21:N21">N3+N4+N5</f>
        <v>16.1666666666667</v>
      </c>
      <c r="O21" s="24" t="n">
        <f aca="false" t="array" ref="O21:O21">O3+O4+O5</f>
        <v>17.3333333333333</v>
      </c>
      <c r="P21" s="24" t="n">
        <f aca="false" t="array" ref="P21:P21">P3+P4+P5</f>
        <v>18.5</v>
      </c>
      <c r="Q21" s="24" t="n">
        <f aca="false" t="array" ref="Q21:Q21">Q3+Q4+Q5</f>
        <v>19.6666666666667</v>
      </c>
      <c r="R21" s="24" t="n">
        <f aca="false" t="array" ref="R21:R21">R3+R4+R5</f>
        <v>20.8333333333333</v>
      </c>
      <c r="S21" s="24" t="n">
        <f aca="false" t="array" ref="S21:S21">S3+S4+S5</f>
        <v>22</v>
      </c>
      <c r="T21" s="24" t="n">
        <f aca="false" t="array" ref="T21:T21">T3+T4+T5</f>
        <v>23.1666666666667</v>
      </c>
      <c r="U21" s="24" t="n">
        <f aca="false" t="array" ref="U21:U21">U3+U4+U5</f>
        <v>24.3333333333333</v>
      </c>
      <c r="V21" s="24" t="n">
        <f aca="false" t="array" ref="V21:V21">V3+V4+V5</f>
        <v>25.5</v>
      </c>
      <c r="W21" s="24" t="n">
        <f aca="false" t="array" ref="W21:W21">W3+W4+W5</f>
        <v>26.6666666666667</v>
      </c>
      <c r="X21" s="24" t="n">
        <f aca="false" t="array" ref="X21:X21">X3+X4+X5</f>
        <v>27.8333333333333</v>
      </c>
      <c r="Y21" s="24" t="n">
        <f aca="false" t="array" ref="Y21:Y21">Y3+Y4+Y5</f>
        <v>29</v>
      </c>
      <c r="Z21" s="24" t="n">
        <f aca="false" t="array" ref="Z21:Z21">Z3+Z4+Z5</f>
        <v>30.1666666666667</v>
      </c>
    </row>
    <row r="22" customFormat="false" ht="19.5" hidden="true" customHeight="true" outlineLevel="0" collapsed="false">
      <c r="A22" s="9"/>
      <c r="B22" s="15"/>
      <c r="C22" s="15"/>
      <c r="D22" s="15"/>
      <c r="E22" s="15"/>
      <c r="F22" s="15"/>
      <c r="G22" s="15"/>
      <c r="H22" s="15"/>
      <c r="I22" s="15"/>
      <c r="J22" s="15"/>
      <c r="K22" s="15"/>
      <c r="L22" s="15"/>
      <c r="M22" s="15"/>
      <c r="N22" s="15"/>
      <c r="O22" s="15"/>
      <c r="P22" s="15"/>
      <c r="Q22" s="15"/>
      <c r="R22" s="15"/>
      <c r="S22" s="15"/>
      <c r="T22" s="15"/>
      <c r="U22" s="15"/>
      <c r="V22" s="15"/>
      <c r="W22" s="15"/>
      <c r="X22" s="15"/>
      <c r="Y22" s="15"/>
      <c r="Z22" s="15"/>
    </row>
    <row r="23" customFormat="false" ht="8.25" hidden="true" customHeight="true" outlineLevel="0" collapsed="false">
      <c r="A23" s="10" t="s">
        <v>66</v>
      </c>
      <c r="B23" s="15" t="n">
        <f aca="false" t="array" ref="B23:B23">B$2+1</f>
        <v>2</v>
      </c>
      <c r="C23" s="15" t="n">
        <f aca="false" t="array" ref="C23:C23">C$2+1</f>
        <v>3</v>
      </c>
      <c r="D23" s="15" t="n">
        <f aca="false" t="array" ref="D23:D23">D$2+1</f>
        <v>4</v>
      </c>
      <c r="E23" s="15" t="n">
        <f aca="false" t="array" ref="E23:E23">E$2+1</f>
        <v>5</v>
      </c>
      <c r="F23" s="15" t="n">
        <f aca="false" t="array" ref="F23:F23">F$2+1</f>
        <v>6</v>
      </c>
      <c r="G23" s="15" t="n">
        <f aca="false" t="array" ref="G23:G23">G$2+1</f>
        <v>7</v>
      </c>
      <c r="H23" s="15" t="n">
        <f aca="false" t="array" ref="H23:H23">H$2+1</f>
        <v>8</v>
      </c>
      <c r="I23" s="15" t="n">
        <f aca="false" t="array" ref="I23:I23">I$2+1</f>
        <v>9</v>
      </c>
      <c r="J23" s="15" t="n">
        <f aca="false" t="array" ref="J23:J23">J$2+1</f>
        <v>10</v>
      </c>
      <c r="K23" s="15" t="n">
        <f aca="false" t="array" ref="K23:K23">K$2+1</f>
        <v>11</v>
      </c>
      <c r="L23" s="15" t="n">
        <f aca="false" t="array" ref="L23:L23">L$2+1</f>
        <v>12</v>
      </c>
      <c r="M23" s="15" t="n">
        <f aca="false" t="array" ref="M23:M23">M$2+1</f>
        <v>13</v>
      </c>
      <c r="N23" s="15" t="n">
        <f aca="false" t="array" ref="N23:N23">N$2+1</f>
        <v>14</v>
      </c>
      <c r="O23" s="15" t="n">
        <f aca="false" t="array" ref="O23:O23">O$2+1</f>
        <v>15</v>
      </c>
      <c r="P23" s="15" t="n">
        <f aca="false" t="array" ref="P23:P23">P$2+1</f>
        <v>16</v>
      </c>
      <c r="Q23" s="15" t="n">
        <f aca="false" t="array" ref="Q23:Q23">Q$2+1</f>
        <v>17</v>
      </c>
      <c r="R23" s="15" t="n">
        <f aca="false" t="array" ref="R23:R23">R$2+1</f>
        <v>18</v>
      </c>
      <c r="S23" s="15" t="n">
        <f aca="false" t="array" ref="S23:S23">S$2+1</f>
        <v>19</v>
      </c>
      <c r="T23" s="15" t="n">
        <f aca="false" t="array" ref="T23:T23">T$2+1</f>
        <v>20</v>
      </c>
      <c r="U23" s="15" t="n">
        <f aca="false" t="array" ref="U23:U23">U$2+1</f>
        <v>21</v>
      </c>
      <c r="V23" s="15" t="n">
        <f aca="false" t="array" ref="V23:V23">V$2+1</f>
        <v>22</v>
      </c>
      <c r="W23" s="15" t="n">
        <f aca="false" t="array" ref="W23:W23">W$2+1</f>
        <v>23</v>
      </c>
      <c r="X23" s="15" t="n">
        <f aca="false" t="array" ref="X23:X23">X$2+1</f>
        <v>24</v>
      </c>
      <c r="Y23" s="15" t="n">
        <f aca="false" t="array" ref="Y23:Y23">Y$2+1</f>
        <v>25</v>
      </c>
      <c r="Z23" s="15" t="n">
        <f aca="false" t="array" ref="Z23:Z23">Z$2+1</f>
        <v>26</v>
      </c>
    </row>
    <row r="24" customFormat="false" ht="19.5" hidden="true" customHeight="true" outlineLevel="0" collapsed="false">
      <c r="W24" s="6" t="s">
        <v>67</v>
      </c>
    </row>
  </sheetData>
  <mergeCells count="1">
    <mergeCell ref="A1:Z1"/>
  </mergeCells>
  <printOptions headings="false" gridLines="false" gridLinesSet="true" horizontalCentered="false" verticalCentered="false"/>
  <pageMargins left="0.5" right="0.5" top="0.75" bottom="0.75" header="0.511811023622047" footer="0.277777777777778"/>
  <pageSetup paperSize="1" scale="72" fitToWidth="1" fitToHeight="1" pageOrder="downThenOver" orientation="portrait" blackAndWhite="false" draft="false" cellComments="none" horizontalDpi="300" verticalDpi="300" copies="1"/>
  <headerFooter differentFirst="false" differentOddEven="false">
    <oddHeader/>
    <oddFooter>&amp;C&amp;12&amp;K000000&amp;P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LibreOffice/25.8.2.2$MacOSX_X86_64 LibreOffice_project/d401f2107ccab8f924a8e2df40f573aab7605b6f</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Dray</dc:creator>
  <dc:description/>
  <dc:language>en-GB</dc:language>
  <cp:lastModifiedBy>John Dray</cp:lastModifiedBy>
  <dcterms:modified xsi:type="dcterms:W3CDTF">2026-06-21T23:45:51Z</dcterms:modified>
  <cp:revision>1</cp:revision>
  <dc:subject/>
  <dc:title>Calculate how to make a sustainable income at Psychotherapy</dc:title>
</cp:coreProperties>
</file>

<file path=docProps/custom.xml><?xml version="1.0" encoding="utf-8"?>
<Properties xmlns="http://schemas.openxmlformats.org/officeDocument/2006/custom-properties" xmlns:vt="http://schemas.openxmlformats.org/officeDocument/2006/docPropsVTypes"/>
</file>