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hn/workspace/Obsidian/Psychotherapy Notes/040 Projects/Essay Yr 3 No 4 - PDP/Year 3 Portfolio/3 - Log of hours/"/>
    </mc:Choice>
  </mc:AlternateContent>
  <xr:revisionPtr revIDLastSave="0" documentId="13_ncr:1_{2BD62A1C-4242-444A-BB89-59494A197095}" xr6:coauthVersionLast="47" xr6:coauthVersionMax="47" xr10:uidLastSave="{00000000-0000-0000-0000-000000000000}"/>
  <bookViews>
    <workbookView xWindow="160" yWindow="660" windowWidth="33280" windowHeight="19280" xr2:uid="{00000000-000D-0000-FFFF-FFFF00000000}"/>
  </bookViews>
  <sheets>
    <sheet name="logged hours" sheetId="1" r:id="rId1"/>
    <sheet name="Yr 1 Student Directed Activity" sheetId="2" r:id="rId2"/>
    <sheet name="Yr 2 Student Directed Activity" sheetId="3" r:id="rId3"/>
    <sheet name="Yr 3 Student Directed Activity" sheetId="4" r:id="rId4"/>
    <sheet name="Yr 4 Student Directed Activity" sheetId="5" r:id="rId5"/>
    <sheet name="ISS Student Directed Activity" sheetId="6" r:id="rId6"/>
    <sheet name="Calculations" sheetId="7" r:id="rId7"/>
  </sheets>
  <definedNames>
    <definedName name="_xlnm.Print_Area" localSheetId="0">'logged hours'!$A$1:$L$16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4" l="1"/>
  <c r="L2" i="6"/>
  <c r="L2" i="5"/>
  <c r="I2" i="5"/>
  <c r="I3" i="5"/>
  <c r="I3" i="6" s="1"/>
  <c r="H15" i="4"/>
  <c r="K10" i="1" s="1"/>
  <c r="I2" i="4"/>
  <c r="E12" i="1"/>
  <c r="E15" i="6"/>
  <c r="E11" i="1"/>
  <c r="I5" i="4"/>
  <c r="I5" i="5" s="1"/>
  <c r="I5" i="6" s="1"/>
  <c r="E15" i="5"/>
  <c r="I4" i="4"/>
  <c r="I4" i="5" s="1"/>
  <c r="I4" i="6" s="1"/>
  <c r="I3" i="4"/>
  <c r="E15" i="4"/>
  <c r="E10" i="1" s="1"/>
  <c r="H15" i="3"/>
  <c r="K9" i="1" s="1"/>
  <c r="D9" i="1"/>
  <c r="E15" i="3"/>
  <c r="E9" i="1" s="1"/>
  <c r="G9" i="1" s="1"/>
  <c r="B15" i="3"/>
  <c r="E15" i="2"/>
  <c r="D8" i="1"/>
  <c r="G8" i="1" s="1"/>
  <c r="B15" i="2"/>
  <c r="I14" i="1"/>
  <c r="G7" i="1"/>
  <c r="L14" i="1"/>
  <c r="C14" i="1"/>
  <c r="K2" i="4" l="1"/>
  <c r="L2" i="4"/>
  <c r="B9" i="4"/>
  <c r="D10" i="1"/>
  <c r="G10" i="1" s="1"/>
  <c r="B9" i="5"/>
  <c r="B15" i="5" s="1"/>
  <c r="D11" i="1" s="1"/>
  <c r="G11" i="1" s="1"/>
  <c r="H15" i="5"/>
  <c r="K11" i="1" s="1"/>
  <c r="I2" i="6"/>
  <c r="H15" i="6" s="1"/>
  <c r="K12" i="1" s="1"/>
  <c r="K14" i="1" l="1"/>
  <c r="A2" i="7" s="1"/>
  <c r="J13" i="1" s="1"/>
  <c r="B9" i="6"/>
  <c r="B15" i="6" s="1"/>
  <c r="D12" i="1" s="1"/>
  <c r="G12" i="1" s="1"/>
  <c r="G14" i="1" s="1"/>
</calcChain>
</file>

<file path=xl/sharedStrings.xml><?xml version="1.0" encoding="utf-8"?>
<sst xmlns="http://schemas.openxmlformats.org/spreadsheetml/2006/main" count="187" uniqueCount="95">
  <si>
    <t>Supervision</t>
  </si>
  <si>
    <t>Year 1</t>
  </si>
  <si>
    <t>Year 2</t>
  </si>
  <si>
    <t>Year 3</t>
  </si>
  <si>
    <t>Year 4</t>
  </si>
  <si>
    <t>Required</t>
  </si>
  <si>
    <t>Actual</t>
  </si>
  <si>
    <t>40 hrs</t>
  </si>
  <si>
    <t xml:space="preserve">Training Hours           </t>
  </si>
  <si>
    <t>100 hours</t>
  </si>
  <si>
    <t>25 hrs</t>
  </si>
  <si>
    <t xml:space="preserve">75 hrs </t>
  </si>
  <si>
    <t>Student Directed Learning</t>
  </si>
  <si>
    <t>Actual hours</t>
  </si>
  <si>
    <t>Student Actual Hours</t>
  </si>
  <si>
    <t>18 hours taught + 30 hours MH placement</t>
  </si>
  <si>
    <t>Addition-al Dev</t>
  </si>
  <si>
    <t xml:space="preserve">Required          75 individual hrs  </t>
  </si>
  <si>
    <t>Client Hours</t>
  </si>
  <si>
    <t>Minimum                                               Required</t>
  </si>
  <si>
    <t>Cumulative Total</t>
  </si>
  <si>
    <t>Personal Therapy</t>
  </si>
  <si>
    <t>Student Actual       Hours</t>
  </si>
  <si>
    <t>160 hrs</t>
  </si>
  <si>
    <t>RPL</t>
  </si>
  <si>
    <t xml:space="preserve">Some </t>
  </si>
  <si>
    <t>ratio 1:6</t>
  </si>
  <si>
    <t>COMPLETE EACH YEAR</t>
  </si>
  <si>
    <t>Independent Study Stage</t>
  </si>
  <si>
    <t>Gap year /comments</t>
  </si>
  <si>
    <t>WPI</t>
  </si>
  <si>
    <t xml:space="preserve">Tutorials, volunteering for UKCP, self care and work life balance </t>
  </si>
  <si>
    <t xml:space="preserve">5. 160 therapy hours. </t>
  </si>
  <si>
    <t>6. 75 individual supervision hours.  NB. Additional group supervision hours are shown in column 2</t>
  </si>
  <si>
    <r>
      <rPr>
        <sz val="10"/>
        <color indexed="8"/>
        <rFont val="Arial"/>
        <family val="2"/>
      </rPr>
      <t>You requ</t>
    </r>
    <r>
      <rPr>
        <sz val="11"/>
        <color theme="1"/>
        <rFont val="Calibri"/>
        <family val="2"/>
        <scheme val="minor"/>
      </rPr>
      <t xml:space="preserve">ire a minimum of 900 hours to apply for UKCP HIPC Registration.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                                                                                                                            </t>
    </r>
  </si>
  <si>
    <t xml:space="preserve">7.  In addition 450 client contact hours at supervision ratio of 1:6.                                                                                                                                                                                              </t>
  </si>
  <si>
    <t>1. 624 training hours</t>
  </si>
  <si>
    <t>Taught: CPD, MHF, additional training modules.</t>
  </si>
  <si>
    <t>2+3+4.  100 student directed learning. ISS requires 20 taught hours per year.</t>
  </si>
  <si>
    <t>Activity</t>
  </si>
  <si>
    <t>Hours</t>
  </si>
  <si>
    <t>Tutorials</t>
  </si>
  <si>
    <t>Running Queer Psychotherapist Group</t>
  </si>
  <si>
    <t>Time with Friends</t>
  </si>
  <si>
    <t>Total</t>
  </si>
  <si>
    <t>CPD</t>
  </si>
  <si>
    <t>WPI Open Day</t>
  </si>
  <si>
    <t>Free to be Me ADHD</t>
  </si>
  <si>
    <t>Safeguarding with Jon Trew</t>
  </si>
  <si>
    <t>The Secret Agent of Shame</t>
  </si>
  <si>
    <t>Exploring Personality Adaptations in Relationships</t>
  </si>
  <si>
    <t>Mindfulness for Autism</t>
  </si>
  <si>
    <t>Queer Spirit Festival</t>
  </si>
  <si>
    <t>Learning Mbira (instrument)</t>
  </si>
  <si>
    <t>Bee Keeping</t>
  </si>
  <si>
    <t>Playing with pets</t>
  </si>
  <si>
    <t>Supervisor</t>
  </si>
  <si>
    <t>Sue G (BACP)</t>
  </si>
  <si>
    <t>Julia (UKCP)</t>
  </si>
  <si>
    <t>Fishbowl</t>
  </si>
  <si>
    <t>Flash Technique for Trauma (PESI)</t>
  </si>
  <si>
    <t>LGBTQIA+ Awareness (New Pathways)</t>
  </si>
  <si>
    <t>Money… (Martin Capp)</t>
  </si>
  <si>
    <t>Marian Fry Lecture (Managing Your Blackness)</t>
  </si>
  <si>
    <t>Group B Safeguarding (Adults at Risk)</t>
  </si>
  <si>
    <t>New Pathways Induction Course</t>
  </si>
  <si>
    <t>Deb Dana's Polyvagal Theory in Action: Creating Safety and Connection with Trauma Clients</t>
  </si>
  <si>
    <t>OU Online Counselling: Getting Started</t>
  </si>
  <si>
    <t>Indoor Climbing</t>
  </si>
  <si>
    <t>Learn to Belay</t>
  </si>
  <si>
    <t>10 day silent retreat/meditation course</t>
  </si>
  <si>
    <t>Marian Fry Lecture (The Enormity of Now)</t>
  </si>
  <si>
    <t>Erotic Transference</t>
  </si>
  <si>
    <t>OU Online Counselling: advancing your knowledge</t>
  </si>
  <si>
    <t>Agored Cymru: Working in Sexual Violence Settings (17/12/24)</t>
  </si>
  <si>
    <t>Working with Transgender and Gender Questioning Clients</t>
  </si>
  <si>
    <t>Volunteering to participate in interview process</t>
  </si>
  <si>
    <t>Introduction to IFS</t>
  </si>
  <si>
    <t>Carolyn P (UKCP)</t>
  </si>
  <si>
    <t>Safeguarding with WPI</t>
  </si>
  <si>
    <t>BACP Limit</t>
  </si>
  <si>
    <t>Running Tot</t>
  </si>
  <si>
    <t>Self Care</t>
  </si>
  <si>
    <t>Excess BACP supervision</t>
  </si>
  <si>
    <t>&lt;formula</t>
  </si>
  <si>
    <t>Online</t>
  </si>
  <si>
    <t>x</t>
  </si>
  <si>
    <t>Supervision Ratio</t>
  </si>
  <si>
    <t>John Dray</t>
  </si>
  <si>
    <t>BACP Countable</t>
  </si>
  <si>
    <t>Men's Group (WPI)</t>
  </si>
  <si>
    <t>LGBTQ Research Group</t>
  </si>
  <si>
    <t>Men's Group/Lived Experience Group (NP)</t>
  </si>
  <si>
    <t>Peer supervision</t>
  </si>
  <si>
    <t>No BACP counts as breached limit in 3rd year - these formulae should not be relied upon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</si>
</sst>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b/>
      <u/>
      <sz val="10"/>
      <color theme="1"/>
      <name val="Arial"/>
      <family val="2"/>
    </font>
    <font>
      <u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FF"/>
        <bgColor indexed="64"/>
      </patternFill>
    </fill>
    <fill>
      <patternFill patternType="solid">
        <fgColor rgb="FFE5FFE5"/>
        <bgColor indexed="64"/>
      </patternFill>
    </fill>
    <fill>
      <patternFill patternType="solid">
        <fgColor rgb="FFFFE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0E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3" fillId="0" borderId="0" xfId="0" applyFont="1"/>
    <xf numFmtId="0" fontId="6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 wrapText="1"/>
    </xf>
    <xf numFmtId="0" fontId="6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 wrapText="1"/>
    </xf>
    <xf numFmtId="0" fontId="3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vertical="center" wrapText="1"/>
    </xf>
    <xf numFmtId="0" fontId="6" fillId="4" borderId="4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7" borderId="10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1" fillId="7" borderId="16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164" fontId="3" fillId="6" borderId="8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center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16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1" fillId="3" borderId="5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3" fillId="5" borderId="13" xfId="0" applyFont="1" applyFill="1" applyBorder="1" applyAlignment="1">
      <alignment horizontal="center" vertical="center" wrapText="1"/>
    </xf>
    <xf numFmtId="0" fontId="0" fillId="7" borderId="0" xfId="0" applyFill="1"/>
    <xf numFmtId="0" fontId="0" fillId="9" borderId="0" xfId="0" applyFill="1"/>
    <xf numFmtId="0" fontId="3" fillId="6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10" borderId="0" xfId="0" applyFill="1"/>
    <xf numFmtId="0" fontId="0" fillId="0" borderId="0" xfId="0" applyAlignment="1">
      <alignment wrapText="1"/>
    </xf>
    <xf numFmtId="0" fontId="9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5" fillId="0" borderId="25" xfId="0" applyFont="1" applyBorder="1" applyAlignment="1">
      <alignment horizontal="center"/>
    </xf>
    <xf numFmtId="0" fontId="1" fillId="4" borderId="22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center"/>
    </xf>
    <xf numFmtId="0" fontId="6" fillId="5" borderId="24" xfId="0" applyFont="1" applyFill="1" applyBorder="1" applyAlignment="1">
      <alignment horizontal="center"/>
    </xf>
    <xf numFmtId="0" fontId="3" fillId="5" borderId="22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6" fillId="0" borderId="27" xfId="0" applyFont="1" applyBorder="1" applyAlignment="1">
      <alignment horizontal="left" wrapText="1"/>
    </xf>
    <xf numFmtId="0" fontId="3" fillId="0" borderId="27" xfId="0" applyFont="1" applyBorder="1" applyAlignment="1">
      <alignment horizontal="left" wrapText="1"/>
    </xf>
    <xf numFmtId="0" fontId="3" fillId="5" borderId="22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0" fontId="6" fillId="2" borderId="23" xfId="0" applyFont="1" applyFill="1" applyBorder="1" applyAlignment="1">
      <alignment horizontal="center"/>
    </xf>
    <xf numFmtId="0" fontId="6" fillId="2" borderId="24" xfId="0" applyFont="1" applyFill="1" applyBorder="1" applyAlignment="1">
      <alignment horizontal="center"/>
    </xf>
    <xf numFmtId="0" fontId="3" fillId="6" borderId="22" xfId="0" applyFont="1" applyFill="1" applyBorder="1" applyAlignment="1">
      <alignment horizontal="center" vertical="center"/>
    </xf>
    <xf numFmtId="0" fontId="3" fillId="6" borderId="13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6" fillId="8" borderId="23" xfId="0" applyFont="1" applyFill="1" applyBorder="1" applyAlignment="1">
      <alignment horizontal="center"/>
    </xf>
    <xf numFmtId="0" fontId="6" fillId="8" borderId="24" xfId="0" applyFont="1" applyFill="1" applyBorder="1" applyAlignment="1">
      <alignment horizontal="center"/>
    </xf>
    <xf numFmtId="0" fontId="1" fillId="6" borderId="22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6" fillId="6" borderId="22" xfId="0" applyFont="1" applyFill="1" applyBorder="1" applyAlignment="1">
      <alignment horizontal="center"/>
    </xf>
    <xf numFmtId="0" fontId="6" fillId="6" borderId="1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showRuler="0" view="pageLayout" zoomScale="163" zoomScaleNormal="100" zoomScalePageLayoutView="163" workbookViewId="0">
      <selection activeCell="C11" sqref="C11"/>
    </sheetView>
  </sheetViews>
  <sheetFormatPr baseColWidth="10" defaultColWidth="9.1640625" defaultRowHeight="13" x14ac:dyDescent="0.15"/>
  <cols>
    <col min="1" max="1" width="12.6640625" style="5" customWidth="1"/>
    <col min="2" max="2" width="14.1640625" style="6" customWidth="1"/>
    <col min="3" max="3" width="8.1640625" style="6" customWidth="1"/>
    <col min="4" max="4" width="22.5" style="6" customWidth="1"/>
    <col min="5" max="5" width="13.5" style="6" bestFit="1" customWidth="1"/>
    <col min="6" max="6" width="4" style="6" hidden="1" customWidth="1"/>
    <col min="7" max="7" width="6.6640625" style="6" bestFit="1" customWidth="1"/>
    <col min="8" max="8" width="9.5" style="6" customWidth="1"/>
    <col min="9" max="9" width="8.5" style="6" bestFit="1" customWidth="1"/>
    <col min="10" max="10" width="11.6640625" style="6" customWidth="1"/>
    <col min="11" max="11" width="6.6640625" style="6" bestFit="1" customWidth="1"/>
    <col min="12" max="12" width="12" style="6" bestFit="1" customWidth="1"/>
    <col min="13" max="16384" width="9.1640625" style="6"/>
  </cols>
  <sheetData>
    <row r="1" spans="1:12" s="3" customFormat="1" ht="14" thickBot="1" x14ac:dyDescent="0.2">
      <c r="A1" s="2" t="s">
        <v>88</v>
      </c>
      <c r="B1" s="84" t="s">
        <v>27</v>
      </c>
      <c r="C1" s="84"/>
    </row>
    <row r="2" spans="1:12" s="4" customFormat="1" ht="15" customHeight="1" x14ac:dyDescent="0.15">
      <c r="A2" s="20"/>
      <c r="B2" s="100">
        <v>1</v>
      </c>
      <c r="C2" s="101"/>
      <c r="D2" s="28">
        <v>2</v>
      </c>
      <c r="E2" s="29">
        <v>3</v>
      </c>
      <c r="F2" s="9">
        <v>4</v>
      </c>
      <c r="G2" s="30">
        <v>4</v>
      </c>
      <c r="H2" s="87">
        <v>5</v>
      </c>
      <c r="I2" s="88"/>
      <c r="J2" s="106">
        <v>6</v>
      </c>
      <c r="K2" s="107"/>
      <c r="L2" s="14">
        <v>7</v>
      </c>
    </row>
    <row r="3" spans="1:12" s="1" customFormat="1" ht="28" x14ac:dyDescent="0.15">
      <c r="A3" s="21" t="s">
        <v>19</v>
      </c>
      <c r="B3" s="85">
        <v>600</v>
      </c>
      <c r="C3" s="86"/>
      <c r="D3" s="38" t="s">
        <v>9</v>
      </c>
      <c r="E3" s="68"/>
      <c r="F3" s="68"/>
      <c r="G3" s="69"/>
      <c r="H3" s="89">
        <v>160</v>
      </c>
      <c r="I3" s="90"/>
      <c r="J3" s="108" t="s">
        <v>11</v>
      </c>
      <c r="K3" s="109"/>
      <c r="L3" s="15">
        <v>450</v>
      </c>
    </row>
    <row r="4" spans="1:12" s="4" customFormat="1" ht="15" customHeight="1" x14ac:dyDescent="0.15">
      <c r="A4" s="22"/>
      <c r="B4" s="11"/>
      <c r="C4" s="12"/>
      <c r="D4" s="93" t="s">
        <v>12</v>
      </c>
      <c r="E4" s="94"/>
      <c r="F4" s="94"/>
      <c r="G4" s="95"/>
      <c r="H4" s="98"/>
      <c r="I4" s="99"/>
      <c r="J4" s="110"/>
      <c r="K4" s="111"/>
      <c r="L4" s="16"/>
    </row>
    <row r="5" spans="1:12" s="5" customFormat="1" ht="44.25" customHeight="1" x14ac:dyDescent="0.2">
      <c r="A5" s="22"/>
      <c r="B5" s="104" t="s">
        <v>8</v>
      </c>
      <c r="C5" s="105"/>
      <c r="D5" s="63" t="s">
        <v>31</v>
      </c>
      <c r="E5" s="13" t="s">
        <v>37</v>
      </c>
      <c r="F5" s="10" t="s">
        <v>16</v>
      </c>
      <c r="G5" s="35" t="s">
        <v>13</v>
      </c>
      <c r="H5" s="91" t="s">
        <v>21</v>
      </c>
      <c r="I5" s="92"/>
      <c r="J5" s="102" t="s">
        <v>0</v>
      </c>
      <c r="K5" s="103"/>
      <c r="L5" s="34" t="s">
        <v>18</v>
      </c>
    </row>
    <row r="6" spans="1:12" s="1" customFormat="1" ht="56" x14ac:dyDescent="0.15">
      <c r="A6" s="22"/>
      <c r="B6" s="64" t="s">
        <v>30</v>
      </c>
      <c r="C6" s="74" t="s">
        <v>14</v>
      </c>
      <c r="D6" s="63"/>
      <c r="E6" s="75" t="s">
        <v>15</v>
      </c>
      <c r="F6" s="76"/>
      <c r="G6" s="77"/>
      <c r="H6" s="39" t="s">
        <v>5</v>
      </c>
      <c r="I6" s="70" t="s">
        <v>22</v>
      </c>
      <c r="J6" s="73" t="s">
        <v>17</v>
      </c>
      <c r="K6" s="73" t="s">
        <v>6</v>
      </c>
      <c r="L6" s="17"/>
    </row>
    <row r="7" spans="1:12" ht="28.5" customHeight="1" x14ac:dyDescent="0.15">
      <c r="A7" s="22" t="s">
        <v>24</v>
      </c>
      <c r="B7" s="27"/>
      <c r="C7" s="12"/>
      <c r="D7" s="45"/>
      <c r="E7" s="46"/>
      <c r="F7" s="47"/>
      <c r="G7" s="48">
        <f t="shared" ref="G7:G12" si="0">D7+E7</f>
        <v>0</v>
      </c>
      <c r="H7" s="49"/>
      <c r="I7" s="31"/>
      <c r="J7" s="32"/>
      <c r="K7" s="32"/>
      <c r="L7" s="18"/>
    </row>
    <row r="8" spans="1:12" ht="29.25" customHeight="1" x14ac:dyDescent="0.15">
      <c r="A8" s="23" t="s">
        <v>1</v>
      </c>
      <c r="B8" s="40">
        <v>156</v>
      </c>
      <c r="C8" s="7">
        <v>156</v>
      </c>
      <c r="D8" s="45">
        <f>'Yr 1 Student Directed Activity'!B15</f>
        <v>158.5</v>
      </c>
      <c r="E8" s="46">
        <v>28</v>
      </c>
      <c r="F8" s="47"/>
      <c r="G8" s="48">
        <f t="shared" si="0"/>
        <v>186.5</v>
      </c>
      <c r="H8" s="39" t="s">
        <v>7</v>
      </c>
      <c r="I8" s="66">
        <v>35</v>
      </c>
      <c r="J8" s="50">
        <v>0</v>
      </c>
      <c r="K8" s="51">
        <v>0</v>
      </c>
      <c r="L8" s="18">
        <v>0</v>
      </c>
    </row>
    <row r="9" spans="1:12" ht="30" customHeight="1" x14ac:dyDescent="0.15">
      <c r="A9" s="23" t="s">
        <v>2</v>
      </c>
      <c r="B9" s="40">
        <v>156</v>
      </c>
      <c r="C9" s="7">
        <v>156</v>
      </c>
      <c r="D9" s="45">
        <f>'Yr 2 Student Directed Activity'!B15</f>
        <v>457</v>
      </c>
      <c r="E9" s="46">
        <f>'Yr 2 Student Directed Activity'!E15</f>
        <v>127.25</v>
      </c>
      <c r="F9" s="47"/>
      <c r="G9" s="48">
        <f t="shared" si="0"/>
        <v>584.25</v>
      </c>
      <c r="H9" s="39" t="s">
        <v>7</v>
      </c>
      <c r="I9" s="31">
        <v>42</v>
      </c>
      <c r="J9" s="50" t="s">
        <v>10</v>
      </c>
      <c r="K9" s="32">
        <f>'Yr 2 Student Directed Activity'!H15</f>
        <v>30.17</v>
      </c>
      <c r="L9" s="18">
        <v>22</v>
      </c>
    </row>
    <row r="10" spans="1:12" ht="35.25" customHeight="1" x14ac:dyDescent="0.15">
      <c r="A10" s="23" t="s">
        <v>3</v>
      </c>
      <c r="B10" s="40">
        <v>156</v>
      </c>
      <c r="C10" s="7">
        <v>156.5</v>
      </c>
      <c r="D10" s="45">
        <f>'Yr 3 Student Directed Activity'!B15</f>
        <v>572.91999999999996</v>
      </c>
      <c r="E10" s="46">
        <f>'Yr 3 Student Directed Activity'!E15</f>
        <v>86</v>
      </c>
      <c r="F10" s="47"/>
      <c r="G10" s="48">
        <f>D10+E10</f>
        <v>658.92</v>
      </c>
      <c r="H10" s="39" t="s">
        <v>7</v>
      </c>
      <c r="I10" s="31">
        <v>43</v>
      </c>
      <c r="J10" s="50" t="s">
        <v>10</v>
      </c>
      <c r="K10" s="32">
        <f>'Yr 3 Student Directed Activity'!H15</f>
        <v>31.83</v>
      </c>
      <c r="L10" s="18">
        <v>208</v>
      </c>
    </row>
    <row r="11" spans="1:12" ht="34.5" customHeight="1" x14ac:dyDescent="0.15">
      <c r="A11" s="23" t="s">
        <v>4</v>
      </c>
      <c r="B11" s="40">
        <v>156</v>
      </c>
      <c r="C11" s="7"/>
      <c r="D11" s="45">
        <f>'Yr 4 Student Directed Activity'!B15</f>
        <v>0</v>
      </c>
      <c r="E11" s="46">
        <f>'Yr 4 Student Directed Activity'!E15</f>
        <v>0</v>
      </c>
      <c r="F11" s="47"/>
      <c r="G11" s="48">
        <f t="shared" si="0"/>
        <v>0</v>
      </c>
      <c r="H11" s="39" t="s">
        <v>7</v>
      </c>
      <c r="I11" s="31"/>
      <c r="J11" s="50" t="s">
        <v>10</v>
      </c>
      <c r="K11" s="32">
        <f>'Yr 4 Student Directed Activity'!H15</f>
        <v>0</v>
      </c>
      <c r="L11" s="18"/>
    </row>
    <row r="12" spans="1:12" ht="28" x14ac:dyDescent="0.15">
      <c r="A12" s="24" t="s">
        <v>28</v>
      </c>
      <c r="B12" s="41"/>
      <c r="C12" s="7"/>
      <c r="D12" s="45">
        <f>'ISS Student Directed Activity'!B15</f>
        <v>0</v>
      </c>
      <c r="E12" s="65">
        <f>'ISS Student Directed Activity'!E15</f>
        <v>0</v>
      </c>
      <c r="F12" s="47"/>
      <c r="G12" s="48">
        <f t="shared" si="0"/>
        <v>0</v>
      </c>
      <c r="H12" s="49" t="s">
        <v>25</v>
      </c>
      <c r="I12" s="31"/>
      <c r="J12" s="52" t="s">
        <v>26</v>
      </c>
      <c r="K12" s="32">
        <f>'ISS Student Directed Activity'!H15</f>
        <v>0</v>
      </c>
      <c r="L12" s="18"/>
    </row>
    <row r="13" spans="1:12" ht="29" thickBot="1" x14ac:dyDescent="0.2">
      <c r="A13" s="25" t="s">
        <v>29</v>
      </c>
      <c r="B13" s="42"/>
      <c r="C13" s="8"/>
      <c r="D13" s="53"/>
      <c r="E13" s="54"/>
      <c r="F13" s="55"/>
      <c r="G13" s="48"/>
      <c r="H13" s="56" t="s">
        <v>25</v>
      </c>
      <c r="I13" s="57"/>
      <c r="J13" s="33" t="str">
        <f>"ratio 1:" &amp; TEXT(Calculations!A2, "0.0")</f>
        <v>ratio 1:3.7</v>
      </c>
      <c r="K13" s="33"/>
      <c r="L13" s="19"/>
    </row>
    <row r="14" spans="1:12" ht="29" thickBot="1" x14ac:dyDescent="0.2">
      <c r="A14" s="26" t="s">
        <v>20</v>
      </c>
      <c r="B14" s="43">
        <v>624</v>
      </c>
      <c r="C14" s="44">
        <f>SUM(C8:C13)</f>
        <v>468.5</v>
      </c>
      <c r="D14" s="58">
        <v>100</v>
      </c>
      <c r="E14" s="59">
        <v>48</v>
      </c>
      <c r="F14" s="60"/>
      <c r="G14" s="61">
        <f>SUM(G7:G13)</f>
        <v>1429.67</v>
      </c>
      <c r="H14" s="36" t="s">
        <v>23</v>
      </c>
      <c r="I14" s="62">
        <f>SUM(I7:I13)</f>
        <v>120</v>
      </c>
      <c r="J14" s="36" t="s">
        <v>11</v>
      </c>
      <c r="K14" s="36">
        <f>SUM(K8:K13)</f>
        <v>62</v>
      </c>
      <c r="L14" s="37">
        <f>SUM(L9:L13)</f>
        <v>230</v>
      </c>
    </row>
    <row r="15" spans="1:12" ht="12.75" customHeight="1" x14ac:dyDescent="0.2">
      <c r="A15" s="96" t="s">
        <v>34</v>
      </c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</row>
    <row r="16" spans="1:12" ht="12.75" customHeight="1" x14ac:dyDescent="0.15">
      <c r="B16" s="83"/>
      <c r="C16" s="83"/>
      <c r="D16" s="83"/>
      <c r="E16" s="83"/>
      <c r="F16" s="83"/>
      <c r="G16" s="83"/>
      <c r="H16" s="83"/>
      <c r="I16" s="83"/>
      <c r="J16" s="83"/>
      <c r="K16" s="67"/>
      <c r="L16" s="67"/>
    </row>
    <row r="17" spans="2:10" x14ac:dyDescent="0.15">
      <c r="B17" s="82" t="s">
        <v>36</v>
      </c>
      <c r="C17" s="82"/>
      <c r="D17" s="82"/>
      <c r="E17" s="82"/>
      <c r="F17" s="82"/>
      <c r="G17" s="82"/>
      <c r="H17" s="82"/>
      <c r="I17" s="82"/>
      <c r="J17" s="82"/>
    </row>
    <row r="18" spans="2:10" x14ac:dyDescent="0.15">
      <c r="B18" s="81" t="s">
        <v>38</v>
      </c>
      <c r="C18" s="81"/>
      <c r="D18" s="81"/>
      <c r="E18" s="81"/>
      <c r="F18" s="81"/>
      <c r="G18" s="81"/>
      <c r="H18" s="81"/>
      <c r="I18" s="81"/>
      <c r="J18" s="81"/>
    </row>
    <row r="19" spans="2:10" x14ac:dyDescent="0.15">
      <c r="B19" s="81" t="s">
        <v>32</v>
      </c>
      <c r="C19" s="81"/>
      <c r="D19" s="81"/>
      <c r="E19" s="81"/>
      <c r="F19" s="81"/>
      <c r="G19" s="81"/>
      <c r="H19" s="81"/>
      <c r="I19" s="81"/>
      <c r="J19" s="81"/>
    </row>
    <row r="20" spans="2:10" x14ac:dyDescent="0.15">
      <c r="B20" s="81" t="s">
        <v>33</v>
      </c>
      <c r="C20" s="81"/>
      <c r="D20" s="81"/>
      <c r="E20" s="81"/>
      <c r="F20" s="81"/>
      <c r="G20" s="81"/>
      <c r="H20" s="81"/>
      <c r="I20" s="81"/>
      <c r="J20" s="81"/>
    </row>
    <row r="21" spans="2:10" x14ac:dyDescent="0.15">
      <c r="B21" s="81" t="s">
        <v>35</v>
      </c>
      <c r="C21" s="81"/>
      <c r="D21" s="81"/>
      <c r="E21" s="81"/>
      <c r="F21" s="81"/>
      <c r="G21" s="81"/>
      <c r="H21" s="81"/>
      <c r="I21" s="81"/>
      <c r="J21" s="81"/>
    </row>
  </sheetData>
  <mergeCells count="20">
    <mergeCell ref="A15:L15"/>
    <mergeCell ref="H4:I4"/>
    <mergeCell ref="B2:C2"/>
    <mergeCell ref="J5:K5"/>
    <mergeCell ref="B5:C5"/>
    <mergeCell ref="J2:K2"/>
    <mergeCell ref="J3:K3"/>
    <mergeCell ref="J4:K4"/>
    <mergeCell ref="B1:C1"/>
    <mergeCell ref="B3:C3"/>
    <mergeCell ref="H2:I2"/>
    <mergeCell ref="H3:I3"/>
    <mergeCell ref="H5:I5"/>
    <mergeCell ref="D4:G4"/>
    <mergeCell ref="B19:J19"/>
    <mergeCell ref="B20:J20"/>
    <mergeCell ref="B21:J21"/>
    <mergeCell ref="B17:J17"/>
    <mergeCell ref="B16:J16"/>
    <mergeCell ref="B18:J18"/>
  </mergeCells>
  <pageMargins left="0.7" right="0.7" top="0.75" bottom="0.75" header="0.3" footer="0.3"/>
  <pageSetup paperSize="9" scale="97" fitToHeight="0" orientation="landscape"/>
  <headerFooter>
    <oddHeader>&amp;C&amp;"-,Bold"Diploma in Psychotherapy - Summary of Logged Hours</oddHeader>
    <oddFooter>&amp;CWe expect students to do more hours than the HIPC minimum requirement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9EB12-60C1-F041-8B60-810B115DF696}">
  <dimension ref="A1:E15"/>
  <sheetViews>
    <sheetView zoomScale="186" workbookViewId="0">
      <selection sqref="A1:XFD1"/>
    </sheetView>
  </sheetViews>
  <sheetFormatPr baseColWidth="10" defaultRowHeight="15" x14ac:dyDescent="0.2"/>
  <cols>
    <col min="1" max="1" width="36.83203125" customWidth="1"/>
    <col min="4" max="4" width="39.83203125" bestFit="1" customWidth="1"/>
    <col min="5" max="5" width="17.1640625" customWidth="1"/>
  </cols>
  <sheetData>
    <row r="1" spans="1:5" s="80" customFormat="1" x14ac:dyDescent="0.2">
      <c r="A1" s="80" t="s">
        <v>39</v>
      </c>
      <c r="B1" s="80" t="s">
        <v>40</v>
      </c>
      <c r="D1" s="80" t="s">
        <v>45</v>
      </c>
      <c r="E1" s="80" t="s">
        <v>40</v>
      </c>
    </row>
    <row r="2" spans="1:5" x14ac:dyDescent="0.2">
      <c r="A2" t="s">
        <v>41</v>
      </c>
      <c r="B2">
        <v>1</v>
      </c>
      <c r="D2" t="s">
        <v>46</v>
      </c>
      <c r="E2">
        <v>5</v>
      </c>
    </row>
    <row r="3" spans="1:5" x14ac:dyDescent="0.2">
      <c r="A3" t="s">
        <v>42</v>
      </c>
      <c r="B3">
        <v>7.5</v>
      </c>
      <c r="D3" t="s">
        <v>47</v>
      </c>
      <c r="E3">
        <v>6</v>
      </c>
    </row>
    <row r="4" spans="1:5" x14ac:dyDescent="0.2">
      <c r="A4" t="s">
        <v>43</v>
      </c>
      <c r="B4">
        <v>150</v>
      </c>
      <c r="D4" t="s">
        <v>48</v>
      </c>
      <c r="E4">
        <v>7</v>
      </c>
    </row>
    <row r="5" spans="1:5" x14ac:dyDescent="0.2">
      <c r="D5" t="s">
        <v>49</v>
      </c>
      <c r="E5">
        <v>6</v>
      </c>
    </row>
    <row r="6" spans="1:5" x14ac:dyDescent="0.2">
      <c r="D6" t="s">
        <v>50</v>
      </c>
      <c r="E6">
        <v>2</v>
      </c>
    </row>
    <row r="7" spans="1:5" x14ac:dyDescent="0.2">
      <c r="D7" t="s">
        <v>51</v>
      </c>
      <c r="E7">
        <v>2</v>
      </c>
    </row>
    <row r="8" spans="1:5" x14ac:dyDescent="0.2">
      <c r="D8" s="80"/>
    </row>
    <row r="15" spans="1:5" x14ac:dyDescent="0.2">
      <c r="A15" t="s">
        <v>44</v>
      </c>
      <c r="B15">
        <f>SUM(B2:B12)</f>
        <v>158.5</v>
      </c>
      <c r="D15" t="s">
        <v>44</v>
      </c>
      <c r="E15">
        <f>SUM(E2:E12)</f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C30B5-D1E1-7847-BFB1-26F14A0132E1}">
  <dimension ref="A1:H15"/>
  <sheetViews>
    <sheetView zoomScale="163" workbookViewId="0">
      <selection sqref="A1:XFD1"/>
    </sheetView>
  </sheetViews>
  <sheetFormatPr baseColWidth="10" defaultRowHeight="15" x14ac:dyDescent="0.2"/>
  <cols>
    <col min="1" max="1" width="36.83203125" customWidth="1"/>
    <col min="4" max="4" width="71" bestFit="1" customWidth="1"/>
    <col min="5" max="5" width="17.1640625" customWidth="1"/>
  </cols>
  <sheetData>
    <row r="1" spans="1:8" s="80" customFormat="1" x14ac:dyDescent="0.2">
      <c r="A1" s="80" t="s">
        <v>39</v>
      </c>
      <c r="B1" s="80" t="s">
        <v>40</v>
      </c>
      <c r="D1" s="80" t="s">
        <v>45</v>
      </c>
      <c r="E1" s="80" t="s">
        <v>40</v>
      </c>
      <c r="G1" s="80" t="s">
        <v>56</v>
      </c>
      <c r="H1" s="80" t="s">
        <v>40</v>
      </c>
    </row>
    <row r="2" spans="1:8" x14ac:dyDescent="0.2">
      <c r="A2" t="s">
        <v>41</v>
      </c>
      <c r="B2">
        <v>1</v>
      </c>
      <c r="D2" t="s">
        <v>60</v>
      </c>
      <c r="E2">
        <v>6.25</v>
      </c>
      <c r="G2" t="s">
        <v>57</v>
      </c>
      <c r="H2">
        <v>6.17</v>
      </c>
    </row>
    <row r="3" spans="1:8" x14ac:dyDescent="0.2">
      <c r="A3" t="s">
        <v>52</v>
      </c>
      <c r="B3">
        <v>96</v>
      </c>
      <c r="D3" t="s">
        <v>61</v>
      </c>
      <c r="E3">
        <v>6</v>
      </c>
      <c r="G3" t="s">
        <v>58</v>
      </c>
      <c r="H3">
        <v>19</v>
      </c>
    </row>
    <row r="4" spans="1:8" x14ac:dyDescent="0.2">
      <c r="A4" t="s">
        <v>43</v>
      </c>
      <c r="B4">
        <v>150</v>
      </c>
      <c r="D4" t="s">
        <v>62</v>
      </c>
      <c r="E4">
        <v>12</v>
      </c>
      <c r="G4" t="s">
        <v>59</v>
      </c>
      <c r="H4">
        <v>5</v>
      </c>
    </row>
    <row r="5" spans="1:8" x14ac:dyDescent="0.2">
      <c r="A5" t="s">
        <v>53</v>
      </c>
      <c r="B5">
        <v>150</v>
      </c>
      <c r="D5" t="s">
        <v>63</v>
      </c>
      <c r="E5">
        <v>6</v>
      </c>
    </row>
    <row r="6" spans="1:8" x14ac:dyDescent="0.2">
      <c r="A6" t="s">
        <v>54</v>
      </c>
      <c r="B6">
        <v>20</v>
      </c>
      <c r="D6" t="s">
        <v>64</v>
      </c>
      <c r="E6">
        <v>6</v>
      </c>
    </row>
    <row r="7" spans="1:8" x14ac:dyDescent="0.2">
      <c r="A7" t="s">
        <v>55</v>
      </c>
      <c r="B7">
        <v>40</v>
      </c>
      <c r="D7" t="s">
        <v>65</v>
      </c>
      <c r="E7">
        <v>54</v>
      </c>
    </row>
    <row r="8" spans="1:8" x14ac:dyDescent="0.2">
      <c r="D8" t="s">
        <v>66</v>
      </c>
      <c r="E8">
        <v>12</v>
      </c>
    </row>
    <row r="9" spans="1:8" x14ac:dyDescent="0.2">
      <c r="D9" t="s">
        <v>67</v>
      </c>
      <c r="E9">
        <v>25</v>
      </c>
    </row>
    <row r="15" spans="1:8" x14ac:dyDescent="0.2">
      <c r="A15" t="s">
        <v>44</v>
      </c>
      <c r="B15">
        <f>SUM(B2:B12)</f>
        <v>457</v>
      </c>
      <c r="D15" t="s">
        <v>44</v>
      </c>
      <c r="E15">
        <f>SUM(E2:E12)</f>
        <v>127.25</v>
      </c>
      <c r="G15" t="s">
        <v>44</v>
      </c>
      <c r="H15">
        <f>SUM(H2:H12)</f>
        <v>30.17</v>
      </c>
    </row>
  </sheetData>
  <pageMargins left="0.7" right="0.7" top="0.75" bottom="0.75" header="0.3" footer="0.3"/>
  <pageSetup paperSize="9"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07082-5FEE-4740-8750-37259E6C6304}">
  <dimension ref="A1:L15"/>
  <sheetViews>
    <sheetView zoomScale="117" zoomScaleNormal="117" workbookViewId="0">
      <selection activeCell="E14" sqref="E14"/>
    </sheetView>
  </sheetViews>
  <sheetFormatPr baseColWidth="10" defaultRowHeight="15" x14ac:dyDescent="0.2"/>
  <cols>
    <col min="1" max="1" width="36.83203125" customWidth="1"/>
    <col min="4" max="4" width="71" bestFit="1" customWidth="1"/>
    <col min="5" max="5" width="17.1640625" customWidth="1"/>
    <col min="7" max="7" width="13.83203125" bestFit="1" customWidth="1"/>
  </cols>
  <sheetData>
    <row r="1" spans="1:12" s="80" customFormat="1" x14ac:dyDescent="0.2">
      <c r="A1" s="80" t="s">
        <v>39</v>
      </c>
      <c r="B1" s="80" t="s">
        <v>40</v>
      </c>
      <c r="D1" s="80" t="s">
        <v>45</v>
      </c>
      <c r="E1" s="80" t="s">
        <v>40</v>
      </c>
      <c r="F1" s="80" t="s">
        <v>85</v>
      </c>
      <c r="G1" s="80" t="s">
        <v>56</v>
      </c>
      <c r="H1" s="80" t="s">
        <v>40</v>
      </c>
      <c r="I1" s="80" t="s">
        <v>81</v>
      </c>
      <c r="J1" s="80" t="s">
        <v>80</v>
      </c>
      <c r="K1" s="80" t="s">
        <v>89</v>
      </c>
      <c r="L1" s="80" t="s">
        <v>82</v>
      </c>
    </row>
    <row r="2" spans="1:12" x14ac:dyDescent="0.2">
      <c r="A2" t="s">
        <v>41</v>
      </c>
      <c r="B2">
        <v>1</v>
      </c>
      <c r="D2" t="s">
        <v>71</v>
      </c>
      <c r="E2">
        <v>6</v>
      </c>
      <c r="G2" t="s">
        <v>57</v>
      </c>
      <c r="H2" s="78">
        <v>14.75</v>
      </c>
      <c r="I2">
        <f>H2+'Yr 2 Student Directed Activity'!H2</f>
        <v>20.92</v>
      </c>
      <c r="J2">
        <v>20</v>
      </c>
      <c r="K2">
        <f>H2-(I2-J2)</f>
        <v>13.829999999999998</v>
      </c>
      <c r="L2" s="71">
        <f>I2-J2</f>
        <v>0.92000000000000171</v>
      </c>
    </row>
    <row r="3" spans="1:12" x14ac:dyDescent="0.2">
      <c r="A3" t="s">
        <v>68</v>
      </c>
      <c r="B3">
        <v>100</v>
      </c>
      <c r="D3" t="s">
        <v>72</v>
      </c>
      <c r="E3">
        <v>10</v>
      </c>
      <c r="F3" t="s">
        <v>86</v>
      </c>
      <c r="G3" t="s">
        <v>58</v>
      </c>
      <c r="H3">
        <v>14</v>
      </c>
      <c r="I3">
        <f>H3+'Yr 2 Student Directed Activity'!H3</f>
        <v>33</v>
      </c>
    </row>
    <row r="4" spans="1:12" x14ac:dyDescent="0.2">
      <c r="A4" t="s">
        <v>43</v>
      </c>
      <c r="B4">
        <v>150</v>
      </c>
      <c r="D4" t="s">
        <v>73</v>
      </c>
      <c r="E4">
        <v>25</v>
      </c>
      <c r="F4" t="s">
        <v>86</v>
      </c>
      <c r="G4" t="s">
        <v>59</v>
      </c>
      <c r="H4">
        <v>2</v>
      </c>
      <c r="I4">
        <f>H4+'Yr 2 Student Directed Activity'!H4</f>
        <v>7</v>
      </c>
    </row>
    <row r="5" spans="1:12" x14ac:dyDescent="0.2">
      <c r="A5" t="s">
        <v>70</v>
      </c>
      <c r="B5">
        <v>240</v>
      </c>
      <c r="D5" t="s">
        <v>74</v>
      </c>
      <c r="E5">
        <v>20</v>
      </c>
      <c r="G5" t="s">
        <v>78</v>
      </c>
      <c r="H5">
        <v>2</v>
      </c>
      <c r="I5">
        <f>H5+'Yr 2 Student Directed Activity'!H5</f>
        <v>2</v>
      </c>
    </row>
    <row r="6" spans="1:12" x14ac:dyDescent="0.2">
      <c r="A6" t="s">
        <v>54</v>
      </c>
      <c r="B6">
        <v>20</v>
      </c>
      <c r="D6" t="s">
        <v>75</v>
      </c>
      <c r="E6">
        <v>12</v>
      </c>
    </row>
    <row r="7" spans="1:12" x14ac:dyDescent="0.2">
      <c r="A7" t="s">
        <v>55</v>
      </c>
      <c r="B7">
        <v>40</v>
      </c>
      <c r="D7" t="s">
        <v>76</v>
      </c>
      <c r="E7">
        <v>1</v>
      </c>
      <c r="F7" t="s">
        <v>86</v>
      </c>
    </row>
    <row r="8" spans="1:12" x14ac:dyDescent="0.2">
      <c r="A8" t="s">
        <v>69</v>
      </c>
      <c r="B8">
        <v>4</v>
      </c>
      <c r="D8" t="s">
        <v>77</v>
      </c>
      <c r="E8">
        <v>6</v>
      </c>
    </row>
    <row r="9" spans="1:12" x14ac:dyDescent="0.2">
      <c r="A9" t="s">
        <v>83</v>
      </c>
      <c r="B9" s="72">
        <f>L2</f>
        <v>0.92000000000000171</v>
      </c>
      <c r="C9" t="s">
        <v>84</v>
      </c>
      <c r="D9" t="s">
        <v>79</v>
      </c>
      <c r="E9">
        <v>6</v>
      </c>
    </row>
    <row r="10" spans="1:12" x14ac:dyDescent="0.2">
      <c r="A10" t="s">
        <v>90</v>
      </c>
      <c r="B10">
        <v>6</v>
      </c>
    </row>
    <row r="11" spans="1:12" x14ac:dyDescent="0.2">
      <c r="A11" t="s">
        <v>92</v>
      </c>
      <c r="B11">
        <v>2</v>
      </c>
    </row>
    <row r="12" spans="1:12" x14ac:dyDescent="0.2">
      <c r="A12" t="s">
        <v>91</v>
      </c>
      <c r="B12">
        <v>8</v>
      </c>
    </row>
    <row r="13" spans="1:12" x14ac:dyDescent="0.2">
      <c r="A13" t="s">
        <v>93</v>
      </c>
      <c r="B13">
        <v>1</v>
      </c>
    </row>
    <row r="15" spans="1:12" x14ac:dyDescent="0.2">
      <c r="A15" t="s">
        <v>44</v>
      </c>
      <c r="B15">
        <f>SUM(B2:B13)</f>
        <v>572.91999999999996</v>
      </c>
      <c r="D15" t="s">
        <v>44</v>
      </c>
      <c r="E15">
        <f>SUM(E2:E12)</f>
        <v>86</v>
      </c>
      <c r="G15" t="s">
        <v>44</v>
      </c>
      <c r="H15">
        <f>SUM(H3:H12)+K2</f>
        <v>31.83</v>
      </c>
    </row>
  </sheetData>
  <pageMargins left="0.7" right="0.7" top="0.75" bottom="0.75" header="0.3" footer="0.3"/>
  <pageSetup paperSize="9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B5C88-ABD0-D442-892B-1661D6562E18}">
  <dimension ref="A1:M15"/>
  <sheetViews>
    <sheetView workbookViewId="0">
      <selection activeCell="M11" sqref="M11"/>
    </sheetView>
  </sheetViews>
  <sheetFormatPr baseColWidth="10" defaultRowHeight="15" x14ac:dyDescent="0.2"/>
  <cols>
    <col min="1" max="1" width="36.83203125" customWidth="1"/>
    <col min="4" max="4" width="71" bestFit="1" customWidth="1"/>
    <col min="5" max="5" width="17.1640625" customWidth="1"/>
    <col min="7" max="7" width="13.83203125" bestFit="1" customWidth="1"/>
    <col min="13" max="13" width="31.1640625" customWidth="1"/>
  </cols>
  <sheetData>
    <row r="1" spans="1:13" s="80" customFormat="1" x14ac:dyDescent="0.2">
      <c r="A1" s="80" t="s">
        <v>39</v>
      </c>
      <c r="B1" s="80" t="s">
        <v>40</v>
      </c>
      <c r="D1" s="80" t="s">
        <v>45</v>
      </c>
      <c r="E1" s="80" t="s">
        <v>40</v>
      </c>
      <c r="F1" s="80" t="s">
        <v>85</v>
      </c>
      <c r="G1" s="80" t="s">
        <v>56</v>
      </c>
      <c r="H1" s="80" t="s">
        <v>40</v>
      </c>
      <c r="I1" s="80" t="s">
        <v>81</v>
      </c>
      <c r="J1" s="80" t="s">
        <v>80</v>
      </c>
      <c r="K1" s="80" t="s">
        <v>89</v>
      </c>
      <c r="L1" s="80" t="s">
        <v>82</v>
      </c>
    </row>
    <row r="2" spans="1:13" ht="48" x14ac:dyDescent="0.2">
      <c r="A2" t="s">
        <v>41</v>
      </c>
      <c r="G2" t="s">
        <v>57</v>
      </c>
      <c r="H2" s="72"/>
      <c r="I2">
        <f>H2+'Yr 3 Student Directed Activity'!I2</f>
        <v>20.92</v>
      </c>
      <c r="J2">
        <v>20</v>
      </c>
      <c r="K2">
        <v>0</v>
      </c>
      <c r="L2">
        <f>H2</f>
        <v>0</v>
      </c>
      <c r="M2" s="79" t="s">
        <v>94</v>
      </c>
    </row>
    <row r="3" spans="1:13" x14ac:dyDescent="0.2">
      <c r="A3" t="s">
        <v>68</v>
      </c>
      <c r="G3" t="s">
        <v>58</v>
      </c>
      <c r="I3">
        <f>H3+'Yr 3 Student Directed Activity'!I3</f>
        <v>33</v>
      </c>
    </row>
    <row r="4" spans="1:13" x14ac:dyDescent="0.2">
      <c r="A4" t="s">
        <v>43</v>
      </c>
      <c r="G4" t="s">
        <v>59</v>
      </c>
      <c r="I4">
        <f>H4+'Yr 3 Student Directed Activity'!I4</f>
        <v>7</v>
      </c>
    </row>
    <row r="5" spans="1:13" x14ac:dyDescent="0.2">
      <c r="A5" t="s">
        <v>70</v>
      </c>
      <c r="G5" t="s">
        <v>78</v>
      </c>
      <c r="I5">
        <f>H5+'Yr 3 Student Directed Activity'!I5</f>
        <v>2</v>
      </c>
    </row>
    <row r="6" spans="1:13" x14ac:dyDescent="0.2">
      <c r="A6" t="s">
        <v>54</v>
      </c>
    </row>
    <row r="7" spans="1:13" x14ac:dyDescent="0.2">
      <c r="A7" t="s">
        <v>55</v>
      </c>
    </row>
    <row r="8" spans="1:13" x14ac:dyDescent="0.2">
      <c r="A8" t="s">
        <v>69</v>
      </c>
    </row>
    <row r="9" spans="1:13" x14ac:dyDescent="0.2">
      <c r="A9" t="s">
        <v>83</v>
      </c>
      <c r="B9" s="72">
        <f>L2</f>
        <v>0</v>
      </c>
      <c r="C9" t="s">
        <v>84</v>
      </c>
    </row>
    <row r="15" spans="1:13" x14ac:dyDescent="0.2">
      <c r="A15" t="s">
        <v>44</v>
      </c>
      <c r="B15">
        <f>SUM(B2:B12)</f>
        <v>0</v>
      </c>
      <c r="D15" t="s">
        <v>44</v>
      </c>
      <c r="E15">
        <f>SUM(E2:E12)</f>
        <v>0</v>
      </c>
      <c r="G15" t="s">
        <v>44</v>
      </c>
      <c r="H15">
        <f>SUM(H3:H12)+K2</f>
        <v>0</v>
      </c>
    </row>
  </sheetData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18269-8638-634F-B7C8-332817FFEE22}">
  <dimension ref="A1:M15"/>
  <sheetViews>
    <sheetView workbookViewId="0">
      <selection activeCell="D8" sqref="D8"/>
    </sheetView>
  </sheetViews>
  <sheetFormatPr baseColWidth="10" defaultRowHeight="15" x14ac:dyDescent="0.2"/>
  <cols>
    <col min="1" max="1" width="36.83203125" customWidth="1"/>
    <col min="4" max="4" width="71" bestFit="1" customWidth="1"/>
    <col min="5" max="5" width="17.1640625" customWidth="1"/>
    <col min="7" max="7" width="13.83203125" bestFit="1" customWidth="1"/>
    <col min="13" max="13" width="42.6640625" customWidth="1"/>
  </cols>
  <sheetData>
    <row r="1" spans="1:13" s="80" customFormat="1" x14ac:dyDescent="0.2">
      <c r="A1" s="80" t="s">
        <v>39</v>
      </c>
      <c r="B1" s="80" t="s">
        <v>40</v>
      </c>
      <c r="D1" s="80" t="s">
        <v>45</v>
      </c>
      <c r="E1" s="80" t="s">
        <v>40</v>
      </c>
      <c r="F1" s="80" t="s">
        <v>85</v>
      </c>
      <c r="G1" s="80" t="s">
        <v>56</v>
      </c>
      <c r="H1" s="80" t="s">
        <v>40</v>
      </c>
      <c r="I1" s="80" t="s">
        <v>81</v>
      </c>
      <c r="J1" s="80" t="s">
        <v>80</v>
      </c>
      <c r="K1" s="80" t="s">
        <v>89</v>
      </c>
      <c r="L1" s="80" t="s">
        <v>82</v>
      </c>
    </row>
    <row r="2" spans="1:13" ht="32" x14ac:dyDescent="0.2">
      <c r="A2" t="s">
        <v>41</v>
      </c>
      <c r="G2" t="s">
        <v>57</v>
      </c>
      <c r="H2" s="72"/>
      <c r="I2">
        <f>H2+'Yr 4 Student Directed Activity'!I2</f>
        <v>20.92</v>
      </c>
      <c r="J2">
        <v>20</v>
      </c>
      <c r="K2">
        <v>0</v>
      </c>
      <c r="L2">
        <f>H2</f>
        <v>0</v>
      </c>
      <c r="M2" s="79" t="s">
        <v>94</v>
      </c>
    </row>
    <row r="3" spans="1:13" x14ac:dyDescent="0.2">
      <c r="A3" t="s">
        <v>68</v>
      </c>
      <c r="G3" t="s">
        <v>58</v>
      </c>
      <c r="I3">
        <f>H3+'Yr 4 Student Directed Activity'!I3</f>
        <v>33</v>
      </c>
    </row>
    <row r="4" spans="1:13" x14ac:dyDescent="0.2">
      <c r="A4" t="s">
        <v>43</v>
      </c>
      <c r="G4" t="s">
        <v>59</v>
      </c>
      <c r="I4">
        <f>H4+'Yr 4 Student Directed Activity'!I4</f>
        <v>7</v>
      </c>
    </row>
    <row r="5" spans="1:13" x14ac:dyDescent="0.2">
      <c r="A5" t="s">
        <v>70</v>
      </c>
      <c r="G5" t="s">
        <v>78</v>
      </c>
      <c r="I5">
        <f>H5+'Yr 4 Student Directed Activity'!I5</f>
        <v>2</v>
      </c>
    </row>
    <row r="6" spans="1:13" x14ac:dyDescent="0.2">
      <c r="A6" t="s">
        <v>54</v>
      </c>
    </row>
    <row r="7" spans="1:13" x14ac:dyDescent="0.2">
      <c r="A7" t="s">
        <v>55</v>
      </c>
    </row>
    <row r="8" spans="1:13" x14ac:dyDescent="0.2">
      <c r="A8" t="s">
        <v>69</v>
      </c>
    </row>
    <row r="9" spans="1:13" x14ac:dyDescent="0.2">
      <c r="A9" t="s">
        <v>83</v>
      </c>
      <c r="B9" s="72">
        <f>L2</f>
        <v>0</v>
      </c>
      <c r="C9" t="s">
        <v>84</v>
      </c>
    </row>
    <row r="15" spans="1:13" x14ac:dyDescent="0.2">
      <c r="A15" t="s">
        <v>44</v>
      </c>
      <c r="B15">
        <f>SUM(B2:B12)</f>
        <v>0</v>
      </c>
      <c r="D15" t="s">
        <v>44</v>
      </c>
      <c r="E15">
        <f>SUM(E2:E12)</f>
        <v>0</v>
      </c>
      <c r="G15" t="s">
        <v>44</v>
      </c>
      <c r="H15">
        <f>SUM(H3:H12)+K2</f>
        <v>0</v>
      </c>
    </row>
  </sheetData>
  <pageMargins left="0.7" right="0.7" top="0.75" bottom="0.75" header="0.3" footer="0.3"/>
  <pageSetup paperSize="9"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A675E-84EC-674A-805E-E2AA1E146DD5}">
  <dimension ref="A1:A2"/>
  <sheetViews>
    <sheetView workbookViewId="0">
      <selection activeCell="A3" sqref="A3"/>
    </sheetView>
  </sheetViews>
  <sheetFormatPr baseColWidth="10" defaultRowHeight="15" x14ac:dyDescent="0.2"/>
  <sheetData>
    <row r="1" spans="1:1" x14ac:dyDescent="0.2">
      <c r="A1" t="s">
        <v>87</v>
      </c>
    </row>
    <row r="2" spans="1:1" x14ac:dyDescent="0.2">
      <c r="A2">
        <f>'logged hours'!L14/'logged hours'!K14</f>
        <v>3.7096774193548385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logged hours</vt:lpstr>
      <vt:lpstr>Yr 1 Student Directed Activity</vt:lpstr>
      <vt:lpstr>Yr 2 Student Directed Activity</vt:lpstr>
      <vt:lpstr>Yr 3 Student Directed Activity</vt:lpstr>
      <vt:lpstr>Yr 4 Student Directed Activity</vt:lpstr>
      <vt:lpstr>ISS Student Directed Activity</vt:lpstr>
      <vt:lpstr>Calculations</vt:lpstr>
      <vt:lpstr>'logged hours'!Print_Area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Welsh Psychotherapy</dc:creator>
  <cp:lastModifiedBy>John Dray (Student)</cp:lastModifiedBy>
  <cp:lastPrinted>2023-07-05T08:03:37Z</cp:lastPrinted>
  <dcterms:created xsi:type="dcterms:W3CDTF">2013-03-07T11:07:00Z</dcterms:created>
  <dcterms:modified xsi:type="dcterms:W3CDTF">2025-07-21T11:55:18Z</dcterms:modified>
</cp:coreProperties>
</file>